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RE\MORE Financials\"/>
    </mc:Choice>
  </mc:AlternateContent>
  <xr:revisionPtr revIDLastSave="0" documentId="13_ncr:1_{87F7FD3A-8795-4E8C-9C39-5F0F76A1DB3A}" xr6:coauthVersionLast="41" xr6:coauthVersionMax="41" xr10:uidLastSave="{00000000-0000-0000-0000-000000000000}"/>
  <bookViews>
    <workbookView xWindow="-24120" yWindow="-120" windowWidth="24240" windowHeight="13140" activeTab="1" xr2:uid="{00000000-000D-0000-FFFF-FFFF00000000}"/>
  </bookViews>
  <sheets>
    <sheet name="Budget Report" sheetId="4" r:id="rId1"/>
    <sheet name="Activity Rpt" sheetId="21" r:id="rId2"/>
    <sheet name="Sheet2" sheetId="2" state="hidden" r:id="rId3"/>
    <sheet name="Sheet3" sheetId="3" state="hidden" r:id="rId4"/>
  </sheets>
  <definedNames>
    <definedName name="_xlnm.Print_Titles" localSheetId="1">'Activity Rpt'!$A:$C,'Activity Rpt'!$1:$1</definedName>
    <definedName name="QB_COLUMN_1" localSheetId="1" hidden="1">'Activity Rpt'!#REF!</definedName>
    <definedName name="QB_COLUMN_30" localSheetId="1" hidden="1">'Activity Rpt'!$L$1</definedName>
    <definedName name="QB_COLUMN_4" localSheetId="1" hidden="1">'Activity Rpt'!$D$1</definedName>
    <definedName name="QB_COLUMN_5" localSheetId="1" hidden="1">'Activity Rpt'!$F$1</definedName>
    <definedName name="QB_COLUMN_7" localSheetId="1" hidden="1">'Activity Rpt'!$H$1</definedName>
    <definedName name="QB_COLUMN_8" localSheetId="1" hidden="1">'Activity Rpt'!$J$1</definedName>
    <definedName name="QB_DATA_0" localSheetId="1" hidden="1">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</definedName>
    <definedName name="QB_DATA_1" localSheetId="1" hidden="1">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</definedName>
    <definedName name="QB_DATA_2" localSheetId="1" hidden="1">'Activity Rpt'!#REF!,'Activity Rpt'!#REF!,'Activity Rpt'!#REF!,'Activity Rpt'!#REF!,'Activity Rpt'!#REF!,'Activity Rpt'!#REF!,'Activity Rpt'!#REF!,'Activity Rpt'!#REF!,'Activity Rpt'!#REF!,'Activity Rpt'!#REF!,'Activity Rpt'!#REF!,'Activity Rpt'!#REF!,'Activity Rpt'!$8:$8,'Activity Rpt'!$9:$9,'Activity Rpt'!$10:$10,'Activity Rpt'!$16:$16</definedName>
    <definedName name="QB_DATA_3" localSheetId="1" hidden="1">'Activity Rpt'!$17:$17,'Activity Rpt'!$18:$18,'Activity Rpt'!$19:$19,'Activity Rpt'!$20:$20,'Activity Rpt'!$21:$21,'Activity Rpt'!$22:$22,'Activity Rpt'!$23:$23,'Activity Rpt'!$28:$28,'Activity Rpt'!$29:$29,'Activity Rpt'!$30:$30,'Activity Rpt'!$31:$31,'Activity Rpt'!$32:$32,'Activity Rpt'!$33:$33,'Activity Rpt'!$34:$34,'Activity Rpt'!$35:$35,'Activity Rpt'!$36:$36</definedName>
    <definedName name="QB_DATA_4" localSheetId="1" hidden="1">'Activity Rpt'!$37:$37,'Activity Rpt'!$38:$38,'Activity Rpt'!$39:$39,'Activity Rpt'!$40:$40,'Activity Rpt'!$41:$41,'Activity Rpt'!$42:$42,'Activity Rpt'!$43:$43,'Activity Rpt'!$44:$44,'Activity Rpt'!$45:$45,'Activity Rpt'!$46:$46,'Activity Rpt'!$47:$47,'Activity Rpt'!$48:$48,'Activity Rpt'!$49:$49,'Activity Rpt'!$50:$50,'Activity Rpt'!$51:$51,'Activity Rpt'!$52:$52</definedName>
    <definedName name="QB_DATA_5" localSheetId="1" hidden="1">'Activity Rpt'!$53:$53,'Activity Rpt'!$54:$54,'Activity Rpt'!$57:$57,'Activity Rpt'!$58:$58,'Activity Rpt'!$59:$59,'Activity Rpt'!$62:$62,'Activity Rpt'!$66:$66,'Activity Rpt'!$67:$67,'Activity Rpt'!$68:$68,'Activity Rpt'!$74:$74,'Activity Rpt'!$75:$75,'Activity Rpt'!$76:$76,'Activity Rpt'!$77:$77,'Activity Rpt'!$78:$78,'Activity Rpt'!$79:$79,'Activity Rpt'!$80:$80</definedName>
    <definedName name="QB_DATA_6" localSheetId="1" hidden="1">'Activity Rpt'!$81:$81,'Activity Rpt'!$82:$82,'Activity Rpt'!$83:$83,'Activity Rpt'!$84:$84,'Activity Rpt'!$85:$85,'Activity Rpt'!$86:$86,'Activity Rpt'!$87:$87,'Activity Rpt'!$88:$88,'Activity Rpt'!$89:$89,'Activity Rpt'!$90:$90,'Activity Rpt'!$91:$91,'Activity Rpt'!$92:$92,'Activity Rpt'!$93:$93,'Activity Rpt'!$94:$94,'Activity Rpt'!$95:$95,'Activity Rpt'!$96:$96</definedName>
    <definedName name="QB_DATA_7" localSheetId="1" hidden="1">'Activity Rpt'!$102:$102,'Activity Rpt'!$105:$105,'Activity Rpt'!$108:$108,'Activity Rpt'!$111:$111,'Activity Rpt'!$112:$112,'Activity Rpt'!$113:$113,'Activity Rpt'!$114:$114,'Activity Rpt'!$115:$115,'Activity Rpt'!$116:$116,'Activity Rpt'!$121:$121,'Activity Rpt'!$122:$122,'Activity Rpt'!$123:$123,'Activity Rpt'!$124:$124,'Activity Rpt'!$125:$125,'Activity Rpt'!$126:$126,'Activity Rpt'!$127:$127</definedName>
    <definedName name="QB_DATA_8" localSheetId="1" hidden="1">'Activity Rpt'!$128:$128,'Activity Rpt'!$129:$129,'Activity Rpt'!$130:$130,'Activity Rpt'!$131:$131,'Activity Rpt'!$134:$134,'Activity Rpt'!$137:$137,'Activity Rpt'!$148:$148,'Activity Rpt'!$149:$149,'Activity Rpt'!$150:$150,'Activity Rpt'!$151:$151,'Activity Rpt'!$152:$152,'Activity Rpt'!$153:$153</definedName>
    <definedName name="QB_FORMULA_0" localSheetId="1" hidden="1">'Activity Rpt'!$L$4,'Activity Rpt'!$L$6,'Activity Rpt'!$L$14,'Activity Rpt'!$L$26,'Activity Rpt'!$L$55,'Activity Rpt'!$L$60,'Activity Rpt'!$L$64,'Activity Rpt'!$L$72,'Activity Rpt'!$L$100,'Activity Rpt'!$L$103,'Activity Rpt'!$L$106,'Activity Rpt'!$L$109,'Activity Rpt'!$L$119,'Activity Rpt'!$L$132,'Activity Rpt'!$L$135,'Activity Rpt'!$L$138</definedName>
    <definedName name="QB_FORMULA_1" localSheetId="1" hidden="1">'Activity Rpt'!$L$156,'Activity Rpt'!$L$157,'Activity Rpt'!$L$158</definedName>
    <definedName name="QB_ROW_25301" localSheetId="1" hidden="1">'Activity Rpt'!$A$158</definedName>
    <definedName name="QB_ROW_279020" localSheetId="1" hidden="1">'Activity Rpt'!$C$147</definedName>
    <definedName name="QB_ROW_279320" localSheetId="1" hidden="1">'Activity Rpt'!$C$156</definedName>
    <definedName name="QB_ROW_323020" localSheetId="1" hidden="1">'Activity Rpt'!$C$3</definedName>
    <definedName name="QB_ROW_323320" localSheetId="1" hidden="1">'Activity Rpt'!$C$4</definedName>
    <definedName name="QB_ROW_326020" localSheetId="1" hidden="1">'Activity Rpt'!$C$5</definedName>
    <definedName name="QB_ROW_326320" localSheetId="1" hidden="1">'Activity Rpt'!$C$6</definedName>
    <definedName name="QB_ROW_382020" localSheetId="1" hidden="1">'Activity Rpt'!$C$27</definedName>
    <definedName name="QB_ROW_382320" localSheetId="1" hidden="1">'Activity Rpt'!$C$55</definedName>
    <definedName name="QB_ROW_388020" localSheetId="1" hidden="1">'Activity Rpt'!$C$56</definedName>
    <definedName name="QB_ROW_388320" localSheetId="1" hidden="1">'Activity Rpt'!$C$60</definedName>
    <definedName name="QB_ROW_392020" localSheetId="1" hidden="1">'Activity Rpt'!$C$15</definedName>
    <definedName name="QB_ROW_392320" localSheetId="1" hidden="1">'Activity Rpt'!$C$26</definedName>
    <definedName name="QB_ROW_413020" localSheetId="1" hidden="1">'Activity Rpt'!$C$61</definedName>
    <definedName name="QB_ROW_413320" localSheetId="1" hidden="1">'Activity Rpt'!$C$64</definedName>
    <definedName name="QB_ROW_472020" localSheetId="1" hidden="1">'Activity Rpt'!$C$65</definedName>
    <definedName name="QB_ROW_472320" localSheetId="1" hidden="1">'Activity Rpt'!$C$72</definedName>
    <definedName name="QB_ROW_508020" localSheetId="1" hidden="1">'Activity Rpt'!$C$73</definedName>
    <definedName name="QB_ROW_508320" localSheetId="1" hidden="1">'Activity Rpt'!$C$100</definedName>
    <definedName name="QB_ROW_510020" localSheetId="1" hidden="1">'Activity Rpt'!$C$101</definedName>
    <definedName name="QB_ROW_510320" localSheetId="1" hidden="1">'Activity Rpt'!$C$103</definedName>
    <definedName name="QB_ROW_555020" localSheetId="1" hidden="1">'Activity Rpt'!$C$104</definedName>
    <definedName name="QB_ROW_555320" localSheetId="1" hidden="1">'Activity Rpt'!$C$106</definedName>
    <definedName name="QB_ROW_556020" localSheetId="1" hidden="1">'Activity Rpt'!$C$107</definedName>
    <definedName name="QB_ROW_556320" localSheetId="1" hidden="1">'Activity Rpt'!$C$109</definedName>
    <definedName name="QB_ROW_557020" localSheetId="1" hidden="1">'Activity Rpt'!$C$110</definedName>
    <definedName name="QB_ROW_557320" localSheetId="1" hidden="1">'Activity Rpt'!$C$119</definedName>
    <definedName name="QB_ROW_585020" localSheetId="1" hidden="1">'Activity Rpt'!$C$120</definedName>
    <definedName name="QB_ROW_585320" localSheetId="1" hidden="1">'Activity Rpt'!$C$132</definedName>
    <definedName name="QB_ROW_599020" localSheetId="1" hidden="1">'Activity Rpt'!$C$133</definedName>
    <definedName name="QB_ROW_599320" localSheetId="1" hidden="1">'Activity Rpt'!$C$135</definedName>
    <definedName name="QB_ROW_603020" localSheetId="1" hidden="1">'Activity Rpt'!$C$136</definedName>
    <definedName name="QB_ROW_603320" localSheetId="1" hidden="1">'Activity Rpt'!$C$138</definedName>
    <definedName name="QB_ROW_79010" localSheetId="1" hidden="1">'Activity Rpt'!$B$2</definedName>
    <definedName name="QB_ROW_79310" localSheetId="1" hidden="1">'Activity Rpt'!$B$157</definedName>
    <definedName name="QB_ROW_82020" localSheetId="1" hidden="1">'Activity Rpt'!$C$7</definedName>
    <definedName name="QB_ROW_82320" localSheetId="1" hidden="1">'Activity Rpt'!$C$14</definedName>
    <definedName name="QBCANSUPPORTUPDATE" localSheetId="1">TRUE</definedName>
    <definedName name="QBCOMPANYFILENAME" localSheetId="1">"U:\Quick Books\IFLS use this one.QBW"</definedName>
    <definedName name="QBENDDATE" localSheetId="1">20190630</definedName>
    <definedName name="QBHEADERSONSCREEN" localSheetId="1">FALSE</definedName>
    <definedName name="QBMETADATASIZE" localSheetId="1">7480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"bb4a34148e7a49d5a9637f63aa27e781"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230</definedName>
    <definedName name="QBROWHEADERS" localSheetId="1">3</definedName>
    <definedName name="QBSTARTDATE" localSheetId="1">20190101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7" i="21" l="1"/>
  <c r="L146" i="21"/>
  <c r="L156" i="21"/>
  <c r="L119" i="21"/>
  <c r="L100" i="21"/>
  <c r="L72" i="21"/>
  <c r="L64" i="21"/>
  <c r="L26" i="21"/>
  <c r="L14" i="21"/>
  <c r="L138" i="21" l="1"/>
  <c r="L135" i="21"/>
  <c r="L132" i="21"/>
  <c r="L109" i="21"/>
  <c r="L106" i="21"/>
  <c r="L103" i="21"/>
  <c r="L60" i="21"/>
  <c r="L55" i="21"/>
  <c r="D5" i="4"/>
  <c r="D10" i="4"/>
  <c r="L158" i="21" l="1"/>
  <c r="F11" i="4"/>
  <c r="F27" i="4" l="1"/>
  <c r="F26" i="4" l="1"/>
  <c r="F40" i="4"/>
  <c r="F41" i="4"/>
  <c r="F42" i="4"/>
  <c r="F37" i="4"/>
  <c r="F23" i="4"/>
  <c r="F38" i="4" l="1"/>
  <c r="F22" i="4" l="1"/>
  <c r="F32" i="4"/>
  <c r="E45" i="4" l="1"/>
  <c r="F35" i="4"/>
  <c r="F25" i="4"/>
  <c r="F19" i="4"/>
  <c r="F24" i="4"/>
  <c r="F44" i="4"/>
  <c r="F36" i="4"/>
  <c r="E13" i="4"/>
  <c r="E51" i="4"/>
  <c r="C13" i="4"/>
  <c r="C45" i="4"/>
  <c r="D13" i="4"/>
  <c r="D51" i="4"/>
  <c r="F43" i="4"/>
  <c r="F34" i="4"/>
  <c r="F31" i="4"/>
  <c r="F30" i="4"/>
  <c r="F29" i="4"/>
  <c r="F28" i="4"/>
  <c r="F18" i="4"/>
  <c r="F21" i="4"/>
  <c r="F20" i="4"/>
  <c r="F17" i="4"/>
  <c r="F16" i="4"/>
  <c r="F12" i="4"/>
  <c r="F10" i="4"/>
  <c r="C46" i="4" l="1"/>
  <c r="C56" i="4" s="1"/>
  <c r="D45" i="4"/>
  <c r="D46" i="4" s="1"/>
  <c r="D56" i="4" s="1"/>
  <c r="F13" i="4"/>
  <c r="F45" i="4"/>
  <c r="E46" i="4"/>
  <c r="E56" i="4" s="1"/>
  <c r="F46" i="4" l="1"/>
</calcChain>
</file>

<file path=xl/sharedStrings.xml><?xml version="1.0" encoding="utf-8"?>
<sst xmlns="http://schemas.openxmlformats.org/spreadsheetml/2006/main" count="446" uniqueCount="322">
  <si>
    <t>Date</t>
  </si>
  <si>
    <t>Num</t>
  </si>
  <si>
    <t>Name</t>
  </si>
  <si>
    <t>Memo</t>
  </si>
  <si>
    <t>Amount</t>
  </si>
  <si>
    <t>9500 · MORE Shared Automation Expenses</t>
  </si>
  <si>
    <t>9500-12 · MORE/Annual Maintenance</t>
  </si>
  <si>
    <t>Total 9500-12 · MORE/Annual Maintenance</t>
  </si>
  <si>
    <t>9500-19 · MORE/Contingency</t>
  </si>
  <si>
    <t>Total 9500-19 · MORE/Contingency</t>
  </si>
  <si>
    <t>9500-24 · MORE/Conferences</t>
  </si>
  <si>
    <t>Total 9500-24 · MORE/Conferences</t>
  </si>
  <si>
    <t>9500-38 · MORE/Systemwide OCLC</t>
  </si>
  <si>
    <t>Total 9500-38 · MORE/Systemwide OCLC</t>
  </si>
  <si>
    <t>Total 9500 · MORE Shared Automation Expenses</t>
  </si>
  <si>
    <t>Innovative Interfaces</t>
  </si>
  <si>
    <t>Menomonie Public Lib</t>
  </si>
  <si>
    <t>Rice Lake Public Lib</t>
  </si>
  <si>
    <t>EBSCO Publishing</t>
  </si>
  <si>
    <t>WiLS</t>
  </si>
  <si>
    <t>YTD</t>
  </si>
  <si>
    <t>Reserves</t>
  </si>
  <si>
    <t>Actual</t>
  </si>
  <si>
    <t>Difference</t>
  </si>
  <si>
    <t>Billed to MORE Libs</t>
  </si>
  <si>
    <t>Total Funds Available</t>
  </si>
  <si>
    <t>Annual Maintenance - III</t>
  </si>
  <si>
    <t xml:space="preserve">  AnnMaint - Software Insurance</t>
  </si>
  <si>
    <t>Library Elf Subscription</t>
  </si>
  <si>
    <t>Novelist Select Subscription</t>
  </si>
  <si>
    <t>Conferences</t>
  </si>
  <si>
    <t>Contingency</t>
  </si>
  <si>
    <t>Total Expenses</t>
  </si>
  <si>
    <t xml:space="preserve">Year-to-date Fund Balance </t>
  </si>
  <si>
    <t>Total New Library Income</t>
  </si>
  <si>
    <t>Total New Library Expenses</t>
  </si>
  <si>
    <t>Net New Library Income</t>
  </si>
  <si>
    <t>OverDrive, Inc.</t>
  </si>
  <si>
    <t>Reserve &amp; Carryover Funds</t>
  </si>
  <si>
    <t>E-Content</t>
  </si>
  <si>
    <t>OverDrive Content</t>
  </si>
  <si>
    <t>9500-40 · MORE/OverDrive Content</t>
  </si>
  <si>
    <t>Total 9500-40 · MORE/OverDrive Content</t>
  </si>
  <si>
    <t>JANDI Enterprises Inc.</t>
  </si>
  <si>
    <t xml:space="preserve">Adjust Reserves </t>
  </si>
  <si>
    <t>------------------&gt;</t>
  </si>
  <si>
    <t>IFLS Management Charges</t>
  </si>
  <si>
    <t>2013 New Library Income &amp; Expenses:</t>
  </si>
  <si>
    <t>9500-11 · MORE/IFLS Management Charges</t>
  </si>
  <si>
    <t>Publicity - Promo Items/Train Mtls</t>
  </si>
  <si>
    <t>Year-to-date Fund Balances</t>
  </si>
  <si>
    <t>MORE/OverDrive Titles</t>
  </si>
  <si>
    <t xml:space="preserve">    Carryover to Reserves/Hardware</t>
  </si>
  <si>
    <t xml:space="preserve">   Carryover for Operating Costs</t>
  </si>
  <si>
    <t>Total 9500-11 · MORE/IFLS Management Charges</t>
  </si>
  <si>
    <t>GoDaddy.com</t>
  </si>
  <si>
    <t>TOTAL</t>
  </si>
  <si>
    <t>Innovative Users Group</t>
  </si>
  <si>
    <t>Hudson Public Library</t>
  </si>
  <si>
    <t>New Richmond Public Library</t>
  </si>
  <si>
    <t>Woodville Public Library</t>
  </si>
  <si>
    <t>Library Ideas</t>
  </si>
  <si>
    <t>LE Phillips Memorial Public Library</t>
  </si>
  <si>
    <t>9500-25 · MORE/Subscrpts Elf, Nvlst, Cvrs</t>
  </si>
  <si>
    <t>Total 9500-25 · MORE/Subscrpts Elf, Nvlst, Cvrs</t>
  </si>
  <si>
    <t>9500-43 · MORE/Encore Subscription</t>
  </si>
  <si>
    <t>Total 9500-43 · MORE/Encore Subscription</t>
  </si>
  <si>
    <t>9500-44 · MORE/Decision Center Subscript</t>
  </si>
  <si>
    <t>Total 9500-44 · MORE/Decision Center Subscript</t>
  </si>
  <si>
    <t>9500-45 · MORE/Freading eBook Svc</t>
  </si>
  <si>
    <t>Total 9500-45 · MORE/Freading eBook Svc</t>
  </si>
  <si>
    <t>9500-6 · MORE/Database Cleanup/Maint</t>
  </si>
  <si>
    <t>Marcive, Inc.</t>
  </si>
  <si>
    <t>Total 9500-6 · MORE/Database Cleanup/Maint</t>
  </si>
  <si>
    <t xml:space="preserve"> Budget</t>
  </si>
  <si>
    <t>Management Team Training</t>
  </si>
  <si>
    <t>OCLC, Web Dewey, RDA Records</t>
  </si>
  <si>
    <t>Marcive Authority Processing (ongoing)</t>
  </si>
  <si>
    <t>Cover Images Subscription</t>
  </si>
  <si>
    <t xml:space="preserve">IFLS Subsidy </t>
  </si>
  <si>
    <t>IUG Conf</t>
  </si>
  <si>
    <t>Total 9500-32 · MORE/Mgmt Team Training</t>
  </si>
  <si>
    <t>9500-41 · MORE - E-content</t>
  </si>
  <si>
    <t>Total 9500-41 · MORE - E-content</t>
  </si>
  <si>
    <t>OCLC, Inc</t>
  </si>
  <si>
    <t>CVTC Data Center Charges</t>
  </si>
  <si>
    <t>Restaurants</t>
  </si>
  <si>
    <t>WILIUG</t>
  </si>
  <si>
    <t>Conf Reg</t>
  </si>
  <si>
    <t>MORE OverDrive Titles</t>
  </si>
  <si>
    <t>MORE/Apr Database Maint.</t>
  </si>
  <si>
    <t>9500-32 · MORE/Mgmt Team Training</t>
  </si>
  <si>
    <t>Airport Parking/Shuttle</t>
  </si>
  <si>
    <t>Rev Prepd</t>
  </si>
  <si>
    <t>MORE/Jan Freading Usage</t>
  </si>
  <si>
    <t>9500-46 · MORE/Electronic Periodicals</t>
  </si>
  <si>
    <t>Total 9500-46 · MORE/Electronic Periodicals</t>
  </si>
  <si>
    <t>Freading eBook Service</t>
  </si>
  <si>
    <t>Encore Subscription</t>
  </si>
  <si>
    <t>Decision Center Subscription</t>
  </si>
  <si>
    <t>Electronic Periodicals</t>
  </si>
  <si>
    <t xml:space="preserve">   Content/Materials:</t>
  </si>
  <si>
    <t>i-tiva Messaging Service Annual Fee</t>
  </si>
  <si>
    <t>2018 Expenses from Carryover</t>
  </si>
  <si>
    <t xml:space="preserve">   New Products:</t>
  </si>
  <si>
    <t>Constant Contact.Com</t>
  </si>
  <si>
    <t>Membership</t>
  </si>
  <si>
    <t xml:space="preserve">Boopsie Subscription                  </t>
  </si>
  <si>
    <t>Content Café Cover Images</t>
  </si>
  <si>
    <t>IUG Flights</t>
  </si>
  <si>
    <t>SuperShuttle</t>
  </si>
  <si>
    <t>Krejci, Bridget</t>
  </si>
  <si>
    <t>Flipster Titles or Lump Sum Contribution to Flipster</t>
  </si>
  <si>
    <t>MORE/Jan Database Maint.</t>
  </si>
  <si>
    <t>Hudson</t>
  </si>
  <si>
    <t>Menomonie</t>
  </si>
  <si>
    <t>Woodville</t>
  </si>
  <si>
    <t>L.E. Phillips Memorial Public Library</t>
  </si>
  <si>
    <t>Parking</t>
  </si>
  <si>
    <t>American Library Association</t>
  </si>
  <si>
    <t>OverDrive Advantage Titles</t>
  </si>
  <si>
    <t>MORE/May Freading Usage</t>
  </si>
  <si>
    <t>MORE/Jun Freading Usage</t>
  </si>
  <si>
    <t>MORE/May Database Maint.</t>
  </si>
  <si>
    <t>Renewal</t>
  </si>
  <si>
    <t>Jun Ecomm</t>
  </si>
  <si>
    <t>Jun Fine $ to High-demand</t>
  </si>
  <si>
    <t>Transf unused balance on Acct to '19</t>
  </si>
  <si>
    <t>Ellsworth Public Lib</t>
  </si>
  <si>
    <t>Fund Balance @ 12/31/2018:</t>
  </si>
  <si>
    <t>2019 Income:</t>
  </si>
  <si>
    <t>2019 Expenses:</t>
  </si>
  <si>
    <t>New - Data Scoping Project</t>
  </si>
  <si>
    <t>Jan</t>
  </si>
  <si>
    <t>MORE/Jan Email List</t>
  </si>
  <si>
    <t>MORE/Encore SSL Certificate</t>
  </si>
  <si>
    <t>Feb Svc</t>
  </si>
  <si>
    <t>MORE Email List/Feb</t>
  </si>
  <si>
    <t>9500-22 · MORE/High-demand Holds Project</t>
  </si>
  <si>
    <t>Jan Ecomm</t>
  </si>
  <si>
    <t>Jan Fine $ to High-demand</t>
  </si>
  <si>
    <t>Feb Ecomm</t>
  </si>
  <si>
    <t>Feb Fine $ to High-demand</t>
  </si>
  <si>
    <t>500384</t>
  </si>
  <si>
    <t>MORE/1st Qtr High Demand Items</t>
  </si>
  <si>
    <t>Mar Ecomm</t>
  </si>
  <si>
    <t>Mar Fine $ to High-demand</t>
  </si>
  <si>
    <t>Apr Ecomm</t>
  </si>
  <si>
    <t>Apr Fine $ to High-demand</t>
  </si>
  <si>
    <t>May Ecomm</t>
  </si>
  <si>
    <t>May Fine $ to High-demand</t>
  </si>
  <si>
    <t>500391</t>
  </si>
  <si>
    <t>MORE/2nd Qtr Coll Dev</t>
  </si>
  <si>
    <t>Total 9500-22 · MORE/High-demand Holds Project</t>
  </si>
  <si>
    <t>MORE/IUG Conf Reg/K Setter</t>
  </si>
  <si>
    <t>MORE/IUG Conf Reg/B Krejci</t>
  </si>
  <si>
    <t>IUG Flight</t>
  </si>
  <si>
    <t>Southwest Air</t>
  </si>
  <si>
    <t>MORE IUG Flight/B Krejci</t>
  </si>
  <si>
    <t>Airport Passenger Svc</t>
  </si>
  <si>
    <t>MORE IUG Shuttle Svc/B Krejci</t>
  </si>
  <si>
    <t>MORE/IUG Conf Flight KS &amp; LR</t>
  </si>
  <si>
    <t>MORE/IUG Conf Reg/L Roholt</t>
  </si>
  <si>
    <t>American Airlines</t>
  </si>
  <si>
    <t>MORE IUG Conf Flights/JC, KC, &amp; JS</t>
  </si>
  <si>
    <t>MORE/IUG Conf Reg/SC, KC, &amp; JS</t>
  </si>
  <si>
    <t>MORE/IUG</t>
  </si>
  <si>
    <t>MORE/IUG Conf Exp</t>
  </si>
  <si>
    <t>MORE/WILIUG Annual Membership</t>
  </si>
  <si>
    <t>MORE IUG Conf/K Setter meal</t>
  </si>
  <si>
    <t>Coleman, Krissa</t>
  </si>
  <si>
    <t>MORE/IUG Conf Travel</t>
  </si>
  <si>
    <t>Roholt, Lori</t>
  </si>
  <si>
    <t>Setter, Kathy</t>
  </si>
  <si>
    <t>Sterk, Joleen</t>
  </si>
  <si>
    <t>MORE IUG Conf/BK Meals</t>
  </si>
  <si>
    <t>IUG Cab</t>
  </si>
  <si>
    <t>MORE IUG Conf/BK Cab</t>
  </si>
  <si>
    <t>Sheraton Hotel</t>
  </si>
  <si>
    <t>MORE IUG Conf/Hotels</t>
  </si>
  <si>
    <t>IUG Conf Meal/K Coleman</t>
  </si>
  <si>
    <t>MORE IUG Conf/L Roholt Meals</t>
  </si>
  <si>
    <t>MORE IUG Conf Cab/K Setter</t>
  </si>
  <si>
    <t>MORE IUG Conf/KS &amp; LR Hotel</t>
  </si>
  <si>
    <t>WILIUG Conf Reg/K Setter</t>
  </si>
  <si>
    <t>Peer Counc</t>
  </si>
  <si>
    <t>MORE Peer Council/Parking KS</t>
  </si>
  <si>
    <t>WILIUG Conf</t>
  </si>
  <si>
    <t>MORE/WILIUG Conf Parking KS</t>
  </si>
  <si>
    <t>AmericInn</t>
  </si>
  <si>
    <t>MORE/WILIUG Conf Hotel KS</t>
  </si>
  <si>
    <t>1000092979-1</t>
  </si>
  <si>
    <t>IFLS Novelist+ and MORE Select</t>
  </si>
  <si>
    <t>INC20567</t>
  </si>
  <si>
    <t>MORE/'19 Sierra Content Cafe Subs</t>
  </si>
  <si>
    <t>1615</t>
  </si>
  <si>
    <t>MORE/Library Elf 1 year</t>
  </si>
  <si>
    <t>MORE/Conf</t>
  </si>
  <si>
    <t>MORE/Peer Council Registration/KS &amp; BK</t>
  </si>
  <si>
    <t>G77/on Acct</t>
  </si>
  <si>
    <t>IFLS/MORE On Account</t>
  </si>
  <si>
    <t>MORE Utilit</t>
  </si>
  <si>
    <t>MORE/RDA Toolkit</t>
  </si>
  <si>
    <t>00669CO19005676</t>
  </si>
  <si>
    <t>00669CO19018986</t>
  </si>
  <si>
    <t>00669CO19038218</t>
  </si>
  <si>
    <t>00669CO19038228</t>
  </si>
  <si>
    <t>Billable/LEPMPL OverDrive</t>
  </si>
  <si>
    <t>00669CO19051823</t>
  </si>
  <si>
    <t>00669CO19060024</t>
  </si>
  <si>
    <t>219156</t>
  </si>
  <si>
    <t>00669CO19080665</t>
  </si>
  <si>
    <t>00669CO19099128</t>
  </si>
  <si>
    <t>00669CO19099135</t>
  </si>
  <si>
    <t>MORE Billable/NRich Titles</t>
  </si>
  <si>
    <t>00669CO19114225</t>
  </si>
  <si>
    <t>MORE Billable/Ellsworth Titles</t>
  </si>
  <si>
    <t>00669CO19114181</t>
  </si>
  <si>
    <t>00669CO19114320</t>
  </si>
  <si>
    <t>00669CO19114327</t>
  </si>
  <si>
    <t>00669CO19114233</t>
  </si>
  <si>
    <t>00669CO19114310</t>
  </si>
  <si>
    <t>00669CO19114369</t>
  </si>
  <si>
    <t>035172</t>
  </si>
  <si>
    <t>2492/E-Content</t>
  </si>
  <si>
    <t>219351</t>
  </si>
  <si>
    <t>OverDrive Advantage Titles - Adult Fiction</t>
  </si>
  <si>
    <t>OverDrive Advantage Titles - Adult Non-Fiction</t>
  </si>
  <si>
    <t>OverDrive Advantage Titles - Youth</t>
  </si>
  <si>
    <t>OverDrive Advantage Titles - Audio</t>
  </si>
  <si>
    <t>00669CO19123681</t>
  </si>
  <si>
    <t>490196</t>
  </si>
  <si>
    <t>IFLS/MORE 2019 WLC Buying Pool</t>
  </si>
  <si>
    <t>INC20693</t>
  </si>
  <si>
    <t>MORE/2019 Encore Subscript</t>
  </si>
  <si>
    <t>INC20591</t>
  </si>
  <si>
    <t>MORE/'19 Decision Center</t>
  </si>
  <si>
    <t>67680</t>
  </si>
  <si>
    <t>68122</t>
  </si>
  <si>
    <t>MORE/Freading Usage Feb</t>
  </si>
  <si>
    <t>68643</t>
  </si>
  <si>
    <t>MORE/Mar Freading Usage</t>
  </si>
  <si>
    <t>69334</t>
  </si>
  <si>
    <t>MORE/Apr Freading Usage</t>
  </si>
  <si>
    <t>69897</t>
  </si>
  <si>
    <t>70585</t>
  </si>
  <si>
    <t>490092</t>
  </si>
  <si>
    <t>MORE</t>
  </si>
  <si>
    <t>Rice Lake</t>
  </si>
  <si>
    <t>490133</t>
  </si>
  <si>
    <t>MORE Billable/NRich Flipster</t>
  </si>
  <si>
    <t>219129</t>
  </si>
  <si>
    <t>219130</t>
  </si>
  <si>
    <t>219131</t>
  </si>
  <si>
    <t>219132</t>
  </si>
  <si>
    <t>219133</t>
  </si>
  <si>
    <t>9500-48 · MORE/i-Tiva Telephony Subscript</t>
  </si>
  <si>
    <t>INC20906</t>
  </si>
  <si>
    <t>MORE/2019 i-Tiva Agreement</t>
  </si>
  <si>
    <t>Total 9500-48 · MORE/i-Tiva Telephony Subscript</t>
  </si>
  <si>
    <t>9500-49 · MORE/Data Scoping Project</t>
  </si>
  <si>
    <t>INC21566</t>
  </si>
  <si>
    <t>MORE/Data Scoping Project</t>
  </si>
  <si>
    <t>Total 9500-49 · MORE/Data Scoping Project</t>
  </si>
  <si>
    <t>384841</t>
  </si>
  <si>
    <t>385482</t>
  </si>
  <si>
    <t>MORE/Feb Database Maint</t>
  </si>
  <si>
    <t>385808</t>
  </si>
  <si>
    <t>MORE/Mar Database Maint.</t>
  </si>
  <si>
    <t>386139</t>
  </si>
  <si>
    <t>386469</t>
  </si>
  <si>
    <t>386794</t>
  </si>
  <si>
    <t>MORE/Jun Database Maint.</t>
  </si>
  <si>
    <t>Less Proposed Funds Committed to 2020 Budget</t>
  </si>
  <si>
    <t>*</t>
  </si>
  <si>
    <t>NWLS Assistance</t>
  </si>
  <si>
    <t>High-demand Holds Project</t>
  </si>
  <si>
    <t>New - Discovery/Implementation</t>
  </si>
  <si>
    <t>Security</t>
  </si>
  <si>
    <t>MORE SSL Certificate</t>
  </si>
  <si>
    <t>MORE Spls</t>
  </si>
  <si>
    <t>ULINE Shipping Supply</t>
  </si>
  <si>
    <t>MORE/Bubble bags</t>
  </si>
  <si>
    <t>INC22714</t>
  </si>
  <si>
    <t>MORE Conting/iTiva Reinstall</t>
  </si>
  <si>
    <t>Jul Ecomm</t>
  </si>
  <si>
    <t>Jul Fine $ to High-demand</t>
  </si>
  <si>
    <t>Aug Ecomm</t>
  </si>
  <si>
    <t>Aug Fine $ to High-demand</t>
  </si>
  <si>
    <t>Seminar</t>
  </si>
  <si>
    <t>Career Track</t>
  </si>
  <si>
    <t>MORE/Goal Setting/B Krejci</t>
  </si>
  <si>
    <t>01OCLC8510</t>
  </si>
  <si>
    <t>IFLS/MORE Jul OCLC on Acct</t>
  </si>
  <si>
    <t>683754</t>
  </si>
  <si>
    <t>IFLS/MORE - Aug OCLC Fees</t>
  </si>
  <si>
    <t>219357</t>
  </si>
  <si>
    <t>Durand Community Library</t>
  </si>
  <si>
    <t>OverDrive Advantage Titles (2019)</t>
  </si>
  <si>
    <t>00669CO19141063</t>
  </si>
  <si>
    <t>00669CO19158175</t>
  </si>
  <si>
    <t>71317</t>
  </si>
  <si>
    <t>MORE/Jul Freading Usage</t>
  </si>
  <si>
    <t>71852</t>
  </si>
  <si>
    <t>MORE/Aug Freading Usage</t>
  </si>
  <si>
    <t>387121</t>
  </si>
  <si>
    <t>MORE/Jul Database Maint.</t>
  </si>
  <si>
    <t>387452</t>
  </si>
  <si>
    <t>MORE/Aug Database Maint.</t>
  </si>
  <si>
    <t>9500-50 · MORE Discovery/Online Catalog</t>
  </si>
  <si>
    <t>1352</t>
  </si>
  <si>
    <t>Bibliocommons Inc.</t>
  </si>
  <si>
    <t>BiblioCore Yr 1</t>
  </si>
  <si>
    <t>BiblioCore Implementation</t>
  </si>
  <si>
    <t>BibloFines Yr 1</t>
  </si>
  <si>
    <t>BibloFines Implementation</t>
  </si>
  <si>
    <t>MORE Cntrct</t>
  </si>
  <si>
    <t>Total 9500-50 · MORE Discovery/Online Catalog</t>
  </si>
  <si>
    <t>BiblioCore 1/1/20 - 8/11/20 to Prepaid</t>
  </si>
  <si>
    <t>BiblioFines 1/1/20 - 8/11/20 to Prepaid</t>
  </si>
  <si>
    <t>*Note: $20,500 (+47,956 Approved) Oper Cost from '18 Carryover</t>
  </si>
  <si>
    <t>New - Discovery/Online Catalog 8/12 - 12/31/19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</si>
</sst>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165" fontId="2" fillId="0" borderId="4" xfId="0" applyNumberFormat="1" applyFont="1" applyBorder="1"/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1"/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0" xfId="1" applyFont="1"/>
    <xf numFmtId="0" fontId="3" fillId="0" borderId="0" xfId="1" applyFont="1"/>
    <xf numFmtId="43" fontId="4" fillId="0" borderId="11" xfId="2" applyFont="1" applyBorder="1"/>
    <xf numFmtId="0" fontId="4" fillId="0" borderId="0" xfId="1" applyFont="1" applyFill="1"/>
    <xf numFmtId="0" fontId="3" fillId="0" borderId="0" xfId="1" applyFill="1"/>
    <xf numFmtId="43" fontId="4" fillId="0" borderId="12" xfId="2" applyFont="1" applyFill="1" applyBorder="1"/>
    <xf numFmtId="43" fontId="4" fillId="0" borderId="12" xfId="1" applyNumberFormat="1" applyFont="1" applyBorder="1"/>
    <xf numFmtId="43" fontId="3" fillId="0" borderId="1" xfId="2" applyFont="1" applyFill="1" applyBorder="1"/>
    <xf numFmtId="43" fontId="4" fillId="0" borderId="12" xfId="1" applyNumberFormat="1" applyFont="1" applyFill="1" applyBorder="1"/>
    <xf numFmtId="165" fontId="1" fillId="0" borderId="5" xfId="0" applyNumberFormat="1" applyFont="1" applyBorder="1"/>
    <xf numFmtId="0" fontId="1" fillId="0" borderId="0" xfId="0" applyFont="1"/>
    <xf numFmtId="165" fontId="1" fillId="0" borderId="3" xfId="0" applyNumberFormat="1" applyFont="1" applyBorder="1"/>
    <xf numFmtId="165" fontId="2" fillId="0" borderId="0" xfId="0" applyNumberFormat="1" applyFont="1" applyBorder="1"/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3" xfId="0" applyNumberFormat="1" applyFont="1" applyBorder="1"/>
    <xf numFmtId="43" fontId="3" fillId="3" borderId="1" xfId="2" applyFont="1" applyFill="1" applyBorder="1"/>
    <xf numFmtId="43" fontId="5" fillId="0" borderId="0" xfId="2" applyFont="1"/>
    <xf numFmtId="43" fontId="5" fillId="0" borderId="0" xfId="2" applyFont="1" applyFill="1"/>
    <xf numFmtId="43" fontId="3" fillId="0" borderId="0" xfId="1" applyNumberFormat="1" applyFont="1"/>
    <xf numFmtId="43" fontId="5" fillId="3" borderId="0" xfId="2" applyFont="1" applyFill="1"/>
    <xf numFmtId="0" fontId="3" fillId="0" borderId="0" xfId="1" applyFont="1" applyFill="1"/>
    <xf numFmtId="43" fontId="3" fillId="0" borderId="1" xfId="1" applyNumberFormat="1" applyFont="1" applyBorder="1"/>
    <xf numFmtId="43" fontId="5" fillId="0" borderId="1" xfId="2" applyFont="1" applyBorder="1"/>
    <xf numFmtId="49" fontId="5" fillId="0" borderId="0" xfId="2" applyNumberFormat="1" applyFont="1"/>
    <xf numFmtId="0" fontId="3" fillId="0" borderId="12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" xfId="1" applyFont="1" applyBorder="1"/>
    <xf numFmtId="43" fontId="5" fillId="2" borderId="0" xfId="2" applyFont="1" applyFill="1"/>
    <xf numFmtId="0" fontId="7" fillId="0" borderId="0" xfId="1" applyFont="1" applyFill="1"/>
    <xf numFmtId="0" fontId="8" fillId="0" borderId="0" xfId="1" applyFont="1"/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542925</xdr:colOff>
          <xdr:row>1</xdr:row>
          <xdr:rowOff>28575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542925</xdr:colOff>
          <xdr:row>1</xdr:row>
          <xdr:rowOff>28575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I59"/>
  <sheetViews>
    <sheetView zoomScaleNormal="100" workbookViewId="0">
      <selection activeCell="G3" sqref="G3"/>
    </sheetView>
  </sheetViews>
  <sheetFormatPr defaultRowHeight="12.75" x14ac:dyDescent="0.2"/>
  <cols>
    <col min="1" max="1" width="4" style="6" customWidth="1"/>
    <col min="2" max="2" width="29.42578125" style="6" customWidth="1"/>
    <col min="3" max="6" width="14.7109375" style="6" customWidth="1"/>
    <col min="7" max="256" width="9.140625" style="6"/>
    <col min="257" max="257" width="4" style="6" customWidth="1"/>
    <col min="258" max="258" width="29.42578125" style="6" customWidth="1"/>
    <col min="259" max="262" width="14.7109375" style="6" customWidth="1"/>
    <col min="263" max="512" width="9.140625" style="6"/>
    <col min="513" max="513" width="4" style="6" customWidth="1"/>
    <col min="514" max="514" width="29.42578125" style="6" customWidth="1"/>
    <col min="515" max="518" width="14.7109375" style="6" customWidth="1"/>
    <col min="519" max="768" width="9.140625" style="6"/>
    <col min="769" max="769" width="4" style="6" customWidth="1"/>
    <col min="770" max="770" width="29.42578125" style="6" customWidth="1"/>
    <col min="771" max="774" width="14.7109375" style="6" customWidth="1"/>
    <col min="775" max="1024" width="9.140625" style="6"/>
    <col min="1025" max="1025" width="4" style="6" customWidth="1"/>
    <col min="1026" max="1026" width="29.42578125" style="6" customWidth="1"/>
    <col min="1027" max="1030" width="14.7109375" style="6" customWidth="1"/>
    <col min="1031" max="1280" width="9.140625" style="6"/>
    <col min="1281" max="1281" width="4" style="6" customWidth="1"/>
    <col min="1282" max="1282" width="29.42578125" style="6" customWidth="1"/>
    <col min="1283" max="1286" width="14.7109375" style="6" customWidth="1"/>
    <col min="1287" max="1536" width="9.140625" style="6"/>
    <col min="1537" max="1537" width="4" style="6" customWidth="1"/>
    <col min="1538" max="1538" width="29.42578125" style="6" customWidth="1"/>
    <col min="1539" max="1542" width="14.7109375" style="6" customWidth="1"/>
    <col min="1543" max="1792" width="9.140625" style="6"/>
    <col min="1793" max="1793" width="4" style="6" customWidth="1"/>
    <col min="1794" max="1794" width="29.42578125" style="6" customWidth="1"/>
    <col min="1795" max="1798" width="14.7109375" style="6" customWidth="1"/>
    <col min="1799" max="2048" width="9.140625" style="6"/>
    <col min="2049" max="2049" width="4" style="6" customWidth="1"/>
    <col min="2050" max="2050" width="29.42578125" style="6" customWidth="1"/>
    <col min="2051" max="2054" width="14.7109375" style="6" customWidth="1"/>
    <col min="2055" max="2304" width="9.140625" style="6"/>
    <col min="2305" max="2305" width="4" style="6" customWidth="1"/>
    <col min="2306" max="2306" width="29.42578125" style="6" customWidth="1"/>
    <col min="2307" max="2310" width="14.7109375" style="6" customWidth="1"/>
    <col min="2311" max="2560" width="9.140625" style="6"/>
    <col min="2561" max="2561" width="4" style="6" customWidth="1"/>
    <col min="2562" max="2562" width="29.42578125" style="6" customWidth="1"/>
    <col min="2563" max="2566" width="14.7109375" style="6" customWidth="1"/>
    <col min="2567" max="2816" width="9.140625" style="6"/>
    <col min="2817" max="2817" width="4" style="6" customWidth="1"/>
    <col min="2818" max="2818" width="29.42578125" style="6" customWidth="1"/>
    <col min="2819" max="2822" width="14.7109375" style="6" customWidth="1"/>
    <col min="2823" max="3072" width="9.140625" style="6"/>
    <col min="3073" max="3073" width="4" style="6" customWidth="1"/>
    <col min="3074" max="3074" width="29.42578125" style="6" customWidth="1"/>
    <col min="3075" max="3078" width="14.7109375" style="6" customWidth="1"/>
    <col min="3079" max="3328" width="9.140625" style="6"/>
    <col min="3329" max="3329" width="4" style="6" customWidth="1"/>
    <col min="3330" max="3330" width="29.42578125" style="6" customWidth="1"/>
    <col min="3331" max="3334" width="14.7109375" style="6" customWidth="1"/>
    <col min="3335" max="3584" width="9.140625" style="6"/>
    <col min="3585" max="3585" width="4" style="6" customWidth="1"/>
    <col min="3586" max="3586" width="29.42578125" style="6" customWidth="1"/>
    <col min="3587" max="3590" width="14.7109375" style="6" customWidth="1"/>
    <col min="3591" max="3840" width="9.140625" style="6"/>
    <col min="3841" max="3841" width="4" style="6" customWidth="1"/>
    <col min="3842" max="3842" width="29.42578125" style="6" customWidth="1"/>
    <col min="3843" max="3846" width="14.7109375" style="6" customWidth="1"/>
    <col min="3847" max="4096" width="9.140625" style="6"/>
    <col min="4097" max="4097" width="4" style="6" customWidth="1"/>
    <col min="4098" max="4098" width="29.42578125" style="6" customWidth="1"/>
    <col min="4099" max="4102" width="14.7109375" style="6" customWidth="1"/>
    <col min="4103" max="4352" width="9.140625" style="6"/>
    <col min="4353" max="4353" width="4" style="6" customWidth="1"/>
    <col min="4354" max="4354" width="29.42578125" style="6" customWidth="1"/>
    <col min="4355" max="4358" width="14.7109375" style="6" customWidth="1"/>
    <col min="4359" max="4608" width="9.140625" style="6"/>
    <col min="4609" max="4609" width="4" style="6" customWidth="1"/>
    <col min="4610" max="4610" width="29.42578125" style="6" customWidth="1"/>
    <col min="4611" max="4614" width="14.7109375" style="6" customWidth="1"/>
    <col min="4615" max="4864" width="9.140625" style="6"/>
    <col min="4865" max="4865" width="4" style="6" customWidth="1"/>
    <col min="4866" max="4866" width="29.42578125" style="6" customWidth="1"/>
    <col min="4867" max="4870" width="14.7109375" style="6" customWidth="1"/>
    <col min="4871" max="5120" width="9.140625" style="6"/>
    <col min="5121" max="5121" width="4" style="6" customWidth="1"/>
    <col min="5122" max="5122" width="29.42578125" style="6" customWidth="1"/>
    <col min="5123" max="5126" width="14.7109375" style="6" customWidth="1"/>
    <col min="5127" max="5376" width="9.140625" style="6"/>
    <col min="5377" max="5377" width="4" style="6" customWidth="1"/>
    <col min="5378" max="5378" width="29.42578125" style="6" customWidth="1"/>
    <col min="5379" max="5382" width="14.7109375" style="6" customWidth="1"/>
    <col min="5383" max="5632" width="9.140625" style="6"/>
    <col min="5633" max="5633" width="4" style="6" customWidth="1"/>
    <col min="5634" max="5634" width="29.42578125" style="6" customWidth="1"/>
    <col min="5635" max="5638" width="14.7109375" style="6" customWidth="1"/>
    <col min="5639" max="5888" width="9.140625" style="6"/>
    <col min="5889" max="5889" width="4" style="6" customWidth="1"/>
    <col min="5890" max="5890" width="29.42578125" style="6" customWidth="1"/>
    <col min="5891" max="5894" width="14.7109375" style="6" customWidth="1"/>
    <col min="5895" max="6144" width="9.140625" style="6"/>
    <col min="6145" max="6145" width="4" style="6" customWidth="1"/>
    <col min="6146" max="6146" width="29.42578125" style="6" customWidth="1"/>
    <col min="6147" max="6150" width="14.7109375" style="6" customWidth="1"/>
    <col min="6151" max="6400" width="9.140625" style="6"/>
    <col min="6401" max="6401" width="4" style="6" customWidth="1"/>
    <col min="6402" max="6402" width="29.42578125" style="6" customWidth="1"/>
    <col min="6403" max="6406" width="14.7109375" style="6" customWidth="1"/>
    <col min="6407" max="6656" width="9.140625" style="6"/>
    <col min="6657" max="6657" width="4" style="6" customWidth="1"/>
    <col min="6658" max="6658" width="29.42578125" style="6" customWidth="1"/>
    <col min="6659" max="6662" width="14.7109375" style="6" customWidth="1"/>
    <col min="6663" max="6912" width="9.140625" style="6"/>
    <col min="6913" max="6913" width="4" style="6" customWidth="1"/>
    <col min="6914" max="6914" width="29.42578125" style="6" customWidth="1"/>
    <col min="6915" max="6918" width="14.7109375" style="6" customWidth="1"/>
    <col min="6919" max="7168" width="9.140625" style="6"/>
    <col min="7169" max="7169" width="4" style="6" customWidth="1"/>
    <col min="7170" max="7170" width="29.42578125" style="6" customWidth="1"/>
    <col min="7171" max="7174" width="14.7109375" style="6" customWidth="1"/>
    <col min="7175" max="7424" width="9.140625" style="6"/>
    <col min="7425" max="7425" width="4" style="6" customWidth="1"/>
    <col min="7426" max="7426" width="29.42578125" style="6" customWidth="1"/>
    <col min="7427" max="7430" width="14.7109375" style="6" customWidth="1"/>
    <col min="7431" max="7680" width="9.140625" style="6"/>
    <col min="7681" max="7681" width="4" style="6" customWidth="1"/>
    <col min="7682" max="7682" width="29.42578125" style="6" customWidth="1"/>
    <col min="7683" max="7686" width="14.7109375" style="6" customWidth="1"/>
    <col min="7687" max="7936" width="9.140625" style="6"/>
    <col min="7937" max="7937" width="4" style="6" customWidth="1"/>
    <col min="7938" max="7938" width="29.42578125" style="6" customWidth="1"/>
    <col min="7939" max="7942" width="14.7109375" style="6" customWidth="1"/>
    <col min="7943" max="8192" width="9.140625" style="6"/>
    <col min="8193" max="8193" width="4" style="6" customWidth="1"/>
    <col min="8194" max="8194" width="29.42578125" style="6" customWidth="1"/>
    <col min="8195" max="8198" width="14.7109375" style="6" customWidth="1"/>
    <col min="8199" max="8448" width="9.140625" style="6"/>
    <col min="8449" max="8449" width="4" style="6" customWidth="1"/>
    <col min="8450" max="8450" width="29.42578125" style="6" customWidth="1"/>
    <col min="8451" max="8454" width="14.7109375" style="6" customWidth="1"/>
    <col min="8455" max="8704" width="9.140625" style="6"/>
    <col min="8705" max="8705" width="4" style="6" customWidth="1"/>
    <col min="8706" max="8706" width="29.42578125" style="6" customWidth="1"/>
    <col min="8707" max="8710" width="14.7109375" style="6" customWidth="1"/>
    <col min="8711" max="8960" width="9.140625" style="6"/>
    <col min="8961" max="8961" width="4" style="6" customWidth="1"/>
    <col min="8962" max="8962" width="29.42578125" style="6" customWidth="1"/>
    <col min="8963" max="8966" width="14.7109375" style="6" customWidth="1"/>
    <col min="8967" max="9216" width="9.140625" style="6"/>
    <col min="9217" max="9217" width="4" style="6" customWidth="1"/>
    <col min="9218" max="9218" width="29.42578125" style="6" customWidth="1"/>
    <col min="9219" max="9222" width="14.7109375" style="6" customWidth="1"/>
    <col min="9223" max="9472" width="9.140625" style="6"/>
    <col min="9473" max="9473" width="4" style="6" customWidth="1"/>
    <col min="9474" max="9474" width="29.42578125" style="6" customWidth="1"/>
    <col min="9475" max="9478" width="14.7109375" style="6" customWidth="1"/>
    <col min="9479" max="9728" width="9.140625" style="6"/>
    <col min="9729" max="9729" width="4" style="6" customWidth="1"/>
    <col min="9730" max="9730" width="29.42578125" style="6" customWidth="1"/>
    <col min="9731" max="9734" width="14.7109375" style="6" customWidth="1"/>
    <col min="9735" max="9984" width="9.140625" style="6"/>
    <col min="9985" max="9985" width="4" style="6" customWidth="1"/>
    <col min="9986" max="9986" width="29.42578125" style="6" customWidth="1"/>
    <col min="9987" max="9990" width="14.7109375" style="6" customWidth="1"/>
    <col min="9991" max="10240" width="9.140625" style="6"/>
    <col min="10241" max="10241" width="4" style="6" customWidth="1"/>
    <col min="10242" max="10242" width="29.42578125" style="6" customWidth="1"/>
    <col min="10243" max="10246" width="14.7109375" style="6" customWidth="1"/>
    <col min="10247" max="10496" width="9.140625" style="6"/>
    <col min="10497" max="10497" width="4" style="6" customWidth="1"/>
    <col min="10498" max="10498" width="29.42578125" style="6" customWidth="1"/>
    <col min="10499" max="10502" width="14.7109375" style="6" customWidth="1"/>
    <col min="10503" max="10752" width="9.140625" style="6"/>
    <col min="10753" max="10753" width="4" style="6" customWidth="1"/>
    <col min="10754" max="10754" width="29.42578125" style="6" customWidth="1"/>
    <col min="10755" max="10758" width="14.7109375" style="6" customWidth="1"/>
    <col min="10759" max="11008" width="9.140625" style="6"/>
    <col min="11009" max="11009" width="4" style="6" customWidth="1"/>
    <col min="11010" max="11010" width="29.42578125" style="6" customWidth="1"/>
    <col min="11011" max="11014" width="14.7109375" style="6" customWidth="1"/>
    <col min="11015" max="11264" width="9.140625" style="6"/>
    <col min="11265" max="11265" width="4" style="6" customWidth="1"/>
    <col min="11266" max="11266" width="29.42578125" style="6" customWidth="1"/>
    <col min="11267" max="11270" width="14.7109375" style="6" customWidth="1"/>
    <col min="11271" max="11520" width="9.140625" style="6"/>
    <col min="11521" max="11521" width="4" style="6" customWidth="1"/>
    <col min="11522" max="11522" width="29.42578125" style="6" customWidth="1"/>
    <col min="11523" max="11526" width="14.7109375" style="6" customWidth="1"/>
    <col min="11527" max="11776" width="9.140625" style="6"/>
    <col min="11777" max="11777" width="4" style="6" customWidth="1"/>
    <col min="11778" max="11778" width="29.42578125" style="6" customWidth="1"/>
    <col min="11779" max="11782" width="14.7109375" style="6" customWidth="1"/>
    <col min="11783" max="12032" width="9.140625" style="6"/>
    <col min="12033" max="12033" width="4" style="6" customWidth="1"/>
    <col min="12034" max="12034" width="29.42578125" style="6" customWidth="1"/>
    <col min="12035" max="12038" width="14.7109375" style="6" customWidth="1"/>
    <col min="12039" max="12288" width="9.140625" style="6"/>
    <col min="12289" max="12289" width="4" style="6" customWidth="1"/>
    <col min="12290" max="12290" width="29.42578125" style="6" customWidth="1"/>
    <col min="12291" max="12294" width="14.7109375" style="6" customWidth="1"/>
    <col min="12295" max="12544" width="9.140625" style="6"/>
    <col min="12545" max="12545" width="4" style="6" customWidth="1"/>
    <col min="12546" max="12546" width="29.42578125" style="6" customWidth="1"/>
    <col min="12547" max="12550" width="14.7109375" style="6" customWidth="1"/>
    <col min="12551" max="12800" width="9.140625" style="6"/>
    <col min="12801" max="12801" width="4" style="6" customWidth="1"/>
    <col min="12802" max="12802" width="29.42578125" style="6" customWidth="1"/>
    <col min="12803" max="12806" width="14.7109375" style="6" customWidth="1"/>
    <col min="12807" max="13056" width="9.140625" style="6"/>
    <col min="13057" max="13057" width="4" style="6" customWidth="1"/>
    <col min="13058" max="13058" width="29.42578125" style="6" customWidth="1"/>
    <col min="13059" max="13062" width="14.7109375" style="6" customWidth="1"/>
    <col min="13063" max="13312" width="9.140625" style="6"/>
    <col min="13313" max="13313" width="4" style="6" customWidth="1"/>
    <col min="13314" max="13314" width="29.42578125" style="6" customWidth="1"/>
    <col min="13315" max="13318" width="14.7109375" style="6" customWidth="1"/>
    <col min="13319" max="13568" width="9.140625" style="6"/>
    <col min="13569" max="13569" width="4" style="6" customWidth="1"/>
    <col min="13570" max="13570" width="29.42578125" style="6" customWidth="1"/>
    <col min="13571" max="13574" width="14.7109375" style="6" customWidth="1"/>
    <col min="13575" max="13824" width="9.140625" style="6"/>
    <col min="13825" max="13825" width="4" style="6" customWidth="1"/>
    <col min="13826" max="13826" width="29.42578125" style="6" customWidth="1"/>
    <col min="13827" max="13830" width="14.7109375" style="6" customWidth="1"/>
    <col min="13831" max="14080" width="9.140625" style="6"/>
    <col min="14081" max="14081" width="4" style="6" customWidth="1"/>
    <col min="14082" max="14082" width="29.42578125" style="6" customWidth="1"/>
    <col min="14083" max="14086" width="14.7109375" style="6" customWidth="1"/>
    <col min="14087" max="14336" width="9.140625" style="6"/>
    <col min="14337" max="14337" width="4" style="6" customWidth="1"/>
    <col min="14338" max="14338" width="29.42578125" style="6" customWidth="1"/>
    <col min="14339" max="14342" width="14.7109375" style="6" customWidth="1"/>
    <col min="14343" max="14592" width="9.140625" style="6"/>
    <col min="14593" max="14593" width="4" style="6" customWidth="1"/>
    <col min="14594" max="14594" width="29.42578125" style="6" customWidth="1"/>
    <col min="14595" max="14598" width="14.7109375" style="6" customWidth="1"/>
    <col min="14599" max="14848" width="9.140625" style="6"/>
    <col min="14849" max="14849" width="4" style="6" customWidth="1"/>
    <col min="14850" max="14850" width="29.42578125" style="6" customWidth="1"/>
    <col min="14851" max="14854" width="14.7109375" style="6" customWidth="1"/>
    <col min="14855" max="15104" width="9.140625" style="6"/>
    <col min="15105" max="15105" width="4" style="6" customWidth="1"/>
    <col min="15106" max="15106" width="29.42578125" style="6" customWidth="1"/>
    <col min="15107" max="15110" width="14.7109375" style="6" customWidth="1"/>
    <col min="15111" max="15360" width="9.140625" style="6"/>
    <col min="15361" max="15361" width="4" style="6" customWidth="1"/>
    <col min="15362" max="15362" width="29.42578125" style="6" customWidth="1"/>
    <col min="15363" max="15366" width="14.7109375" style="6" customWidth="1"/>
    <col min="15367" max="15616" width="9.140625" style="6"/>
    <col min="15617" max="15617" width="4" style="6" customWidth="1"/>
    <col min="15618" max="15618" width="29.42578125" style="6" customWidth="1"/>
    <col min="15619" max="15622" width="14.7109375" style="6" customWidth="1"/>
    <col min="15623" max="15872" width="9.140625" style="6"/>
    <col min="15873" max="15873" width="4" style="6" customWidth="1"/>
    <col min="15874" max="15874" width="29.42578125" style="6" customWidth="1"/>
    <col min="15875" max="15878" width="14.7109375" style="6" customWidth="1"/>
    <col min="15879" max="16128" width="9.140625" style="6"/>
    <col min="16129" max="16129" width="4" style="6" customWidth="1"/>
    <col min="16130" max="16130" width="29.42578125" style="6" customWidth="1"/>
    <col min="16131" max="16134" width="14.7109375" style="6" customWidth="1"/>
    <col min="16135" max="16384" width="9.140625" style="6"/>
  </cols>
  <sheetData>
    <row r="1" spans="1:6" ht="9.75" customHeight="1" x14ac:dyDescent="0.2"/>
    <row r="2" spans="1:6" x14ac:dyDescent="0.2">
      <c r="A2" s="42"/>
      <c r="B2" s="43"/>
      <c r="C2" s="43"/>
      <c r="D2" s="7">
        <v>2019</v>
      </c>
      <c r="E2" s="7" t="s">
        <v>20</v>
      </c>
      <c r="F2" s="44"/>
    </row>
    <row r="3" spans="1:6" x14ac:dyDescent="0.2">
      <c r="A3" s="45"/>
      <c r="B3" s="46"/>
      <c r="C3" s="8" t="s">
        <v>21</v>
      </c>
      <c r="D3" s="8" t="s">
        <v>74</v>
      </c>
      <c r="E3" s="8" t="s">
        <v>22</v>
      </c>
      <c r="F3" s="9" t="s">
        <v>23</v>
      </c>
    </row>
    <row r="4" spans="1:6" ht="17.25" customHeight="1" x14ac:dyDescent="0.2">
      <c r="A4" s="10" t="s">
        <v>129</v>
      </c>
      <c r="B4" s="11"/>
      <c r="C4" s="33"/>
      <c r="D4" s="33"/>
      <c r="E4" s="33"/>
      <c r="F4" s="11"/>
    </row>
    <row r="5" spans="1:6" x14ac:dyDescent="0.2">
      <c r="A5" s="11"/>
      <c r="B5" s="11" t="s">
        <v>38</v>
      </c>
      <c r="C5" s="33">
        <v>224000</v>
      </c>
      <c r="D5" s="34">
        <f>377759.07-224000</f>
        <v>153759.07</v>
      </c>
      <c r="E5" s="34">
        <v>153759.07</v>
      </c>
      <c r="F5" s="11"/>
    </row>
    <row r="6" spans="1:6" hidden="1" x14ac:dyDescent="0.2">
      <c r="A6" s="11"/>
      <c r="B6" s="11" t="s">
        <v>52</v>
      </c>
      <c r="C6" s="33"/>
      <c r="D6" s="34"/>
      <c r="E6" s="34"/>
      <c r="F6" s="11"/>
    </row>
    <row r="7" spans="1:6" hidden="1" x14ac:dyDescent="0.2">
      <c r="A7" s="11"/>
      <c r="B7" s="11" t="s">
        <v>53</v>
      </c>
      <c r="C7" s="33"/>
      <c r="D7" s="47">
        <v>0</v>
      </c>
      <c r="E7" s="47">
        <v>0</v>
      </c>
      <c r="F7" s="11"/>
    </row>
    <row r="8" spans="1:6" ht="9" customHeight="1" x14ac:dyDescent="0.2">
      <c r="A8" s="11"/>
      <c r="B8" s="11"/>
      <c r="C8" s="33"/>
      <c r="D8" s="33"/>
      <c r="E8" s="33"/>
      <c r="F8" s="11"/>
    </row>
    <row r="9" spans="1:6" x14ac:dyDescent="0.2">
      <c r="A9" s="10" t="s">
        <v>130</v>
      </c>
      <c r="B9" s="10"/>
      <c r="C9" s="33"/>
      <c r="D9" s="33"/>
      <c r="E9" s="33"/>
      <c r="F9" s="11"/>
    </row>
    <row r="10" spans="1:6" x14ac:dyDescent="0.2">
      <c r="A10" s="11"/>
      <c r="B10" s="11" t="s">
        <v>24</v>
      </c>
      <c r="C10" s="33"/>
      <c r="D10" s="33">
        <f>727080-D12</f>
        <v>641903</v>
      </c>
      <c r="E10" s="33">
        <v>641904</v>
      </c>
      <c r="F10" s="35">
        <f>E10-D10</f>
        <v>1</v>
      </c>
    </row>
    <row r="11" spans="1:6" x14ac:dyDescent="0.2">
      <c r="A11" s="11"/>
      <c r="B11" s="11" t="s">
        <v>275</v>
      </c>
      <c r="C11" s="33"/>
      <c r="D11" s="33">
        <v>0</v>
      </c>
      <c r="E11" s="33">
        <v>5000</v>
      </c>
      <c r="F11" s="35">
        <f>E11-D11</f>
        <v>5000</v>
      </c>
    </row>
    <row r="12" spans="1:6" x14ac:dyDescent="0.2">
      <c r="A12" s="11"/>
      <c r="B12" s="11" t="s">
        <v>79</v>
      </c>
      <c r="C12" s="33"/>
      <c r="D12" s="33">
        <v>85177</v>
      </c>
      <c r="E12" s="34">
        <v>85177</v>
      </c>
      <c r="F12" s="35">
        <f>E12-D12</f>
        <v>0</v>
      </c>
    </row>
    <row r="13" spans="1:6" ht="21" customHeight="1" x14ac:dyDescent="0.2">
      <c r="A13" s="10" t="s">
        <v>25</v>
      </c>
      <c r="B13" s="11"/>
      <c r="C13" s="16">
        <f>SUM(C5:C12)</f>
        <v>224000</v>
      </c>
      <c r="D13" s="16">
        <f>SUM(D5:D12)</f>
        <v>880839.07000000007</v>
      </c>
      <c r="E13" s="18">
        <f>SUM(E5:E12)</f>
        <v>885840.07000000007</v>
      </c>
      <c r="F13" s="16">
        <f>SUM(F5:F12)</f>
        <v>5001</v>
      </c>
    </row>
    <row r="14" spans="1:6" ht="9" customHeight="1" x14ac:dyDescent="0.2">
      <c r="A14" s="11"/>
      <c r="B14" s="11"/>
      <c r="C14" s="33"/>
      <c r="D14" s="33"/>
      <c r="E14" s="33"/>
      <c r="F14" s="11"/>
    </row>
    <row r="15" spans="1:6" x14ac:dyDescent="0.2">
      <c r="A15" s="10" t="s">
        <v>131</v>
      </c>
      <c r="B15" s="11"/>
      <c r="C15" s="33"/>
      <c r="D15" s="33"/>
      <c r="E15" s="33"/>
      <c r="F15" s="11"/>
    </row>
    <row r="16" spans="1:6" x14ac:dyDescent="0.2">
      <c r="B16" s="11" t="s">
        <v>26</v>
      </c>
      <c r="C16" s="33"/>
      <c r="D16" s="34">
        <v>124352</v>
      </c>
      <c r="E16" s="34">
        <v>119836.63</v>
      </c>
      <c r="F16" s="35">
        <f>E16-D16</f>
        <v>-4515.3699999999953</v>
      </c>
    </row>
    <row r="17" spans="2:9" x14ac:dyDescent="0.2">
      <c r="B17" s="11" t="s">
        <v>27</v>
      </c>
      <c r="C17" s="33"/>
      <c r="D17" s="34">
        <v>300</v>
      </c>
      <c r="E17" s="34">
        <v>315</v>
      </c>
      <c r="F17" s="35">
        <f t="shared" ref="F17:F43" si="0">E17-D17</f>
        <v>15</v>
      </c>
    </row>
    <row r="18" spans="2:9" x14ac:dyDescent="0.2">
      <c r="B18" s="11" t="s">
        <v>46</v>
      </c>
      <c r="C18" s="33"/>
      <c r="D18" s="34">
        <v>288400</v>
      </c>
      <c r="E18" s="34">
        <v>189999.35999999999</v>
      </c>
      <c r="F18" s="35">
        <f>E18-D18</f>
        <v>-98400.640000000014</v>
      </c>
    </row>
    <row r="19" spans="2:9" x14ac:dyDescent="0.2">
      <c r="B19" s="11" t="s">
        <v>85</v>
      </c>
      <c r="C19" s="33"/>
      <c r="D19" s="34">
        <v>3500</v>
      </c>
      <c r="E19" s="34">
        <v>0</v>
      </c>
      <c r="F19" s="35">
        <f>E19-D19</f>
        <v>-3500</v>
      </c>
    </row>
    <row r="20" spans="2:9" ht="21" customHeight="1" x14ac:dyDescent="0.2">
      <c r="B20" s="11" t="s">
        <v>28</v>
      </c>
      <c r="C20" s="33"/>
      <c r="D20" s="34">
        <v>3000</v>
      </c>
      <c r="E20" s="34">
        <v>2700</v>
      </c>
      <c r="F20" s="35">
        <f t="shared" si="0"/>
        <v>-300</v>
      </c>
      <c r="I20" s="14"/>
    </row>
    <row r="21" spans="2:9" x14ac:dyDescent="0.2">
      <c r="B21" s="11" t="s">
        <v>29</v>
      </c>
      <c r="C21" s="33"/>
      <c r="D21" s="34">
        <v>6500</v>
      </c>
      <c r="E21" s="34">
        <v>6500</v>
      </c>
      <c r="F21" s="35">
        <f t="shared" si="0"/>
        <v>0</v>
      </c>
    </row>
    <row r="22" spans="2:9" hidden="1" x14ac:dyDescent="0.2">
      <c r="B22" s="11" t="s">
        <v>78</v>
      </c>
      <c r="C22" s="33"/>
      <c r="D22" s="34">
        <v>0</v>
      </c>
      <c r="E22" s="34"/>
      <c r="F22" s="35">
        <f t="shared" si="0"/>
        <v>0</v>
      </c>
    </row>
    <row r="23" spans="2:9" x14ac:dyDescent="0.2">
      <c r="B23" s="11" t="s">
        <v>107</v>
      </c>
      <c r="C23" s="33"/>
      <c r="D23" s="34">
        <v>0</v>
      </c>
      <c r="E23" s="34">
        <v>0</v>
      </c>
      <c r="F23" s="35">
        <f t="shared" si="0"/>
        <v>0</v>
      </c>
    </row>
    <row r="24" spans="2:9" x14ac:dyDescent="0.2">
      <c r="B24" s="11" t="s">
        <v>98</v>
      </c>
      <c r="C24" s="11"/>
      <c r="D24" s="34">
        <v>38950</v>
      </c>
      <c r="E24" s="34">
        <v>38950</v>
      </c>
      <c r="F24" s="35">
        <f>E24-D24</f>
        <v>0</v>
      </c>
    </row>
    <row r="25" spans="2:9" x14ac:dyDescent="0.2">
      <c r="B25" s="11" t="s">
        <v>99</v>
      </c>
      <c r="C25" s="11"/>
      <c r="D25" s="34">
        <v>28885</v>
      </c>
      <c r="E25" s="34">
        <v>28885.439999999999</v>
      </c>
      <c r="F25" s="35">
        <f>E25-D25</f>
        <v>0.43999999999869033</v>
      </c>
    </row>
    <row r="26" spans="2:9" x14ac:dyDescent="0.2">
      <c r="B26" s="11" t="s">
        <v>102</v>
      </c>
      <c r="C26" s="11"/>
      <c r="D26" s="34">
        <v>9153</v>
      </c>
      <c r="E26" s="34">
        <v>9610.65</v>
      </c>
      <c r="F26" s="35">
        <f>E26-D26</f>
        <v>457.64999999999964</v>
      </c>
    </row>
    <row r="27" spans="2:9" x14ac:dyDescent="0.2">
      <c r="B27" s="11" t="s">
        <v>108</v>
      </c>
      <c r="C27" s="11"/>
      <c r="D27" s="34">
        <v>2940</v>
      </c>
      <c r="E27" s="34">
        <v>2926</v>
      </c>
      <c r="F27" s="35">
        <f>E27-D27</f>
        <v>-14</v>
      </c>
    </row>
    <row r="28" spans="2:9" ht="21" customHeight="1" x14ac:dyDescent="0.2">
      <c r="B28" s="11" t="s">
        <v>30</v>
      </c>
      <c r="C28" s="33"/>
      <c r="D28" s="34">
        <v>10000</v>
      </c>
      <c r="E28" s="34">
        <v>7417.12</v>
      </c>
      <c r="F28" s="35">
        <f t="shared" si="0"/>
        <v>-2582.88</v>
      </c>
    </row>
    <row r="29" spans="2:9" x14ac:dyDescent="0.2">
      <c r="B29" s="11" t="s">
        <v>75</v>
      </c>
      <c r="C29" s="11"/>
      <c r="D29" s="34">
        <v>1000</v>
      </c>
      <c r="E29" s="34">
        <v>199</v>
      </c>
      <c r="F29" s="35">
        <f t="shared" si="0"/>
        <v>-801</v>
      </c>
    </row>
    <row r="30" spans="2:9" x14ac:dyDescent="0.2">
      <c r="B30" s="11" t="s">
        <v>49</v>
      </c>
      <c r="C30" s="11"/>
      <c r="D30" s="34">
        <v>3000</v>
      </c>
      <c r="E30" s="34">
        <v>0</v>
      </c>
      <c r="F30" s="35">
        <f t="shared" si="0"/>
        <v>-3000</v>
      </c>
    </row>
    <row r="31" spans="2:9" x14ac:dyDescent="0.2">
      <c r="B31" s="11" t="s">
        <v>76</v>
      </c>
      <c r="C31" s="11"/>
      <c r="D31" s="34">
        <v>38000</v>
      </c>
      <c r="E31" s="34">
        <v>25138.55</v>
      </c>
      <c r="F31" s="35">
        <f t="shared" si="0"/>
        <v>-12861.45</v>
      </c>
    </row>
    <row r="32" spans="2:9" x14ac:dyDescent="0.2">
      <c r="B32" s="11" t="s">
        <v>77</v>
      </c>
      <c r="C32" s="33"/>
      <c r="D32" s="34">
        <v>8000</v>
      </c>
      <c r="E32" s="34">
        <v>3768.83</v>
      </c>
      <c r="F32" s="35">
        <f>E32-D32</f>
        <v>-4231.17</v>
      </c>
    </row>
    <row r="33" spans="1:6" ht="21" customHeight="1" x14ac:dyDescent="0.2">
      <c r="A33" s="10" t="s">
        <v>101</v>
      </c>
      <c r="B33" s="11"/>
      <c r="C33" s="11"/>
      <c r="D33" s="34"/>
      <c r="E33" s="34"/>
      <c r="F33" s="35"/>
    </row>
    <row r="34" spans="1:6" x14ac:dyDescent="0.2">
      <c r="B34" s="11" t="s">
        <v>276</v>
      </c>
      <c r="C34" s="11"/>
      <c r="D34" s="34">
        <v>20000</v>
      </c>
      <c r="E34" s="34">
        <v>5325.26</v>
      </c>
      <c r="F34" s="35">
        <f t="shared" si="0"/>
        <v>-14674.74</v>
      </c>
    </row>
    <row r="35" spans="1:6" x14ac:dyDescent="0.2">
      <c r="B35" s="11" t="s">
        <v>40</v>
      </c>
      <c r="C35" s="11"/>
      <c r="D35" s="34">
        <v>30000</v>
      </c>
      <c r="E35" s="34">
        <v>22067.84</v>
      </c>
      <c r="F35" s="35">
        <f t="shared" ref="F35:F37" si="1">E35-D35</f>
        <v>-7932.16</v>
      </c>
    </row>
    <row r="36" spans="1:6" x14ac:dyDescent="0.2">
      <c r="B36" s="11" t="s">
        <v>39</v>
      </c>
      <c r="C36" s="11"/>
      <c r="D36" s="34">
        <v>102600</v>
      </c>
      <c r="E36" s="34">
        <v>101740.05</v>
      </c>
      <c r="F36" s="35">
        <f t="shared" si="1"/>
        <v>-859.94999999999709</v>
      </c>
    </row>
    <row r="37" spans="1:6" x14ac:dyDescent="0.2">
      <c r="B37" s="11" t="s">
        <v>100</v>
      </c>
      <c r="C37" s="11"/>
      <c r="D37" s="34">
        <v>15000</v>
      </c>
      <c r="E37" s="34">
        <v>15000</v>
      </c>
      <c r="F37" s="35">
        <f t="shared" si="1"/>
        <v>0</v>
      </c>
    </row>
    <row r="38" spans="1:6" x14ac:dyDescent="0.2">
      <c r="B38" s="11" t="s">
        <v>97</v>
      </c>
      <c r="C38" s="11"/>
      <c r="D38" s="34">
        <v>9000</v>
      </c>
      <c r="E38" s="34">
        <v>6155.5</v>
      </c>
      <c r="F38" s="35">
        <f>E38-D38</f>
        <v>-2844.5</v>
      </c>
    </row>
    <row r="39" spans="1:6" ht="21" customHeight="1" x14ac:dyDescent="0.2">
      <c r="A39" s="10" t="s">
        <v>104</v>
      </c>
      <c r="B39" s="11"/>
      <c r="C39" s="11"/>
      <c r="D39" s="34"/>
      <c r="E39" s="34"/>
      <c r="F39" s="35"/>
    </row>
    <row r="40" spans="1:6" x14ac:dyDescent="0.2">
      <c r="B40" s="11" t="s">
        <v>132</v>
      </c>
      <c r="C40" s="11" t="s">
        <v>274</v>
      </c>
      <c r="D40" s="36">
        <v>2500</v>
      </c>
      <c r="E40" s="36">
        <v>2500</v>
      </c>
      <c r="F40" s="35">
        <f t="shared" si="0"/>
        <v>0</v>
      </c>
    </row>
    <row r="41" spans="1:6" x14ac:dyDescent="0.2">
      <c r="B41" s="11" t="s">
        <v>277</v>
      </c>
      <c r="C41" s="11" t="s">
        <v>274</v>
      </c>
      <c r="D41" s="36">
        <v>27046</v>
      </c>
      <c r="E41" s="36">
        <v>27046.14</v>
      </c>
      <c r="F41" s="35">
        <f t="shared" si="0"/>
        <v>0.13999999999941792</v>
      </c>
    </row>
    <row r="42" spans="1:6" x14ac:dyDescent="0.2">
      <c r="B42" s="49" t="s">
        <v>321</v>
      </c>
      <c r="C42" s="11"/>
      <c r="D42" s="36">
        <v>18410</v>
      </c>
      <c r="E42" s="36">
        <v>18409.599999999999</v>
      </c>
      <c r="F42" s="35">
        <f t="shared" si="0"/>
        <v>-0.40000000000145519</v>
      </c>
    </row>
    <row r="43" spans="1:6" ht="21" customHeight="1" x14ac:dyDescent="0.2">
      <c r="B43" s="11" t="s">
        <v>31</v>
      </c>
      <c r="C43" s="11"/>
      <c r="D43" s="34">
        <v>5000</v>
      </c>
      <c r="E43" s="34">
        <v>2932.41</v>
      </c>
      <c r="F43" s="35">
        <f t="shared" si="0"/>
        <v>-2067.59</v>
      </c>
    </row>
    <row r="44" spans="1:6" ht="19.5" customHeight="1" x14ac:dyDescent="0.2">
      <c r="B44" s="48" t="s">
        <v>320</v>
      </c>
      <c r="C44" s="17"/>
      <c r="D44" s="32"/>
      <c r="E44" s="32"/>
      <c r="F44" s="38">
        <f>E44-D44</f>
        <v>0</v>
      </c>
    </row>
    <row r="45" spans="1:6" ht="19.5" customHeight="1" x14ac:dyDescent="0.2">
      <c r="A45" s="10" t="s">
        <v>32</v>
      </c>
      <c r="B45" s="11"/>
      <c r="C45" s="16">
        <f>SUM(C16:C44)</f>
        <v>0</v>
      </c>
      <c r="D45" s="16">
        <f>SUM(D16:D44)</f>
        <v>795536</v>
      </c>
      <c r="E45" s="16">
        <f>SUM(E16:E44)</f>
        <v>637423.38000000012</v>
      </c>
      <c r="F45" s="16">
        <f>SUM(F16:F44)</f>
        <v>-158112.62</v>
      </c>
    </row>
    <row r="46" spans="1:6" ht="28.5" customHeight="1" x14ac:dyDescent="0.2">
      <c r="A46" s="10" t="s">
        <v>33</v>
      </c>
      <c r="B46" s="11"/>
      <c r="C46" s="16">
        <f>C13-C45</f>
        <v>224000</v>
      </c>
      <c r="D46" s="16">
        <f>D13-D45</f>
        <v>85303.070000000065</v>
      </c>
      <c r="E46" s="16">
        <f>E13-E45</f>
        <v>248416.68999999994</v>
      </c>
      <c r="F46" s="16">
        <f>F13-F45</f>
        <v>163113.62</v>
      </c>
    </row>
    <row r="47" spans="1:6" ht="9" customHeight="1" x14ac:dyDescent="0.2">
      <c r="A47" s="11"/>
      <c r="B47" s="11"/>
      <c r="C47" s="11"/>
      <c r="D47" s="11"/>
      <c r="E47" s="11"/>
      <c r="F47" s="11"/>
    </row>
    <row r="48" spans="1:6" hidden="1" x14ac:dyDescent="0.2">
      <c r="A48" s="10" t="s">
        <v>47</v>
      </c>
      <c r="B48" s="11"/>
      <c r="C48" s="11"/>
      <c r="D48" s="11"/>
      <c r="E48" s="11"/>
      <c r="F48" s="11"/>
    </row>
    <row r="49" spans="1:6" ht="17.25" hidden="1" customHeight="1" x14ac:dyDescent="0.2">
      <c r="A49" s="11"/>
      <c r="B49" s="10" t="s">
        <v>34</v>
      </c>
      <c r="C49" s="11"/>
      <c r="D49" s="35">
        <v>0</v>
      </c>
      <c r="E49" s="35">
        <v>0</v>
      </c>
      <c r="F49" s="35"/>
    </row>
    <row r="50" spans="1:6" hidden="1" x14ac:dyDescent="0.2">
      <c r="A50" s="11"/>
      <c r="B50" s="10" t="s">
        <v>35</v>
      </c>
      <c r="C50" s="11"/>
      <c r="D50" s="39"/>
      <c r="E50" s="39"/>
      <c r="F50" s="38"/>
    </row>
    <row r="51" spans="1:6" ht="18" hidden="1" customHeight="1" x14ac:dyDescent="0.2">
      <c r="A51" s="10" t="s">
        <v>36</v>
      </c>
      <c r="B51" s="11"/>
      <c r="C51" s="12">
        <v>0</v>
      </c>
      <c r="D51" s="16">
        <f>D49-D50</f>
        <v>0</v>
      </c>
      <c r="E51" s="16">
        <f>E49-E50</f>
        <v>0</v>
      </c>
      <c r="F51" s="16"/>
    </row>
    <row r="52" spans="1:6" ht="9" hidden="1" customHeight="1" x14ac:dyDescent="0.2">
      <c r="A52" s="11"/>
      <c r="B52" s="11"/>
      <c r="C52" s="11"/>
      <c r="D52" s="11"/>
      <c r="E52" s="11"/>
      <c r="F52" s="11"/>
    </row>
    <row r="53" spans="1:6" ht="15.75" customHeight="1" x14ac:dyDescent="0.2">
      <c r="A53" s="10" t="s">
        <v>273</v>
      </c>
      <c r="B53" s="11"/>
      <c r="C53" s="11"/>
      <c r="D53" s="33">
        <v>32046</v>
      </c>
      <c r="E53" s="33">
        <v>32046</v>
      </c>
      <c r="F53" s="10"/>
    </row>
    <row r="54" spans="1:6" ht="15.75" hidden="1" customHeight="1" x14ac:dyDescent="0.2">
      <c r="A54" s="10"/>
      <c r="B54" s="11" t="s">
        <v>103</v>
      </c>
      <c r="C54" s="33">
        <v>0</v>
      </c>
      <c r="D54" s="33">
        <v>0</v>
      </c>
      <c r="E54" s="33">
        <v>0</v>
      </c>
      <c r="F54" s="11"/>
    </row>
    <row r="55" spans="1:6" ht="15.75" hidden="1" customHeight="1" x14ac:dyDescent="0.2">
      <c r="A55" s="10"/>
      <c r="B55" s="11" t="s">
        <v>44</v>
      </c>
      <c r="C55" s="33">
        <v>0</v>
      </c>
      <c r="D55" s="40" t="s">
        <v>45</v>
      </c>
      <c r="E55" s="33">
        <v>0</v>
      </c>
      <c r="F55" s="11"/>
    </row>
    <row r="56" spans="1:6" ht="21.75" customHeight="1" x14ac:dyDescent="0.2">
      <c r="A56" s="13" t="s">
        <v>50</v>
      </c>
      <c r="B56" s="37"/>
      <c r="C56" s="15">
        <f>C46+SUM(C55:C55)</f>
        <v>224000</v>
      </c>
      <c r="D56" s="15">
        <f>D46-D53</f>
        <v>53257.070000000065</v>
      </c>
      <c r="E56" s="15">
        <f>E46+E51-SUM(E53:E55)</f>
        <v>216370.68999999994</v>
      </c>
      <c r="F56" s="41"/>
    </row>
    <row r="59" spans="1:6" x14ac:dyDescent="0.2">
      <c r="B59" s="10"/>
    </row>
  </sheetData>
  <pageMargins left="0.63" right="0.57999999999999996" top="0.9" bottom="0.37" header="0.32" footer="0.19"/>
  <pageSetup orientation="portrait" r:id="rId1"/>
  <headerFooter alignWithMargins="0">
    <oddHeader xml:space="preserve">&amp;L&amp;8&amp;D&amp;C&amp;"Arial,Bold"&amp;12Indianhead Federated Library System&amp;"Arial,Regular"&amp;10
MORE Shared System Budget vs Actual
January through August, 2019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B2CD-1284-4BAB-89FC-34116F862F40}">
  <sheetPr codeName="Sheet2">
    <tabColor rgb="FFFFFF00"/>
  </sheetPr>
  <dimension ref="A1:L159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M2" sqref="M2"/>
    </sheetView>
  </sheetViews>
  <sheetFormatPr defaultRowHeight="15" x14ac:dyDescent="0.25"/>
  <cols>
    <col min="1" max="3" width="1.85546875" style="5" customWidth="1"/>
    <col min="4" max="4" width="8.7109375" style="5" bestFit="1" customWidth="1"/>
    <col min="5" max="5" width="2.28515625" style="5" customWidth="1"/>
    <col min="6" max="6" width="11.140625" style="5" customWidth="1"/>
    <col min="7" max="7" width="2.28515625" style="5" customWidth="1"/>
    <col min="8" max="8" width="25.140625" style="5" bestFit="1" customWidth="1"/>
    <col min="9" max="9" width="2.28515625" style="5" customWidth="1"/>
    <col min="10" max="10" width="30.7109375" style="5" customWidth="1"/>
    <col min="11" max="11" width="2.28515625" style="5" customWidth="1"/>
    <col min="12" max="12" width="8.7109375" style="5" bestFit="1" customWidth="1"/>
    <col min="13" max="16384" width="9.140625" style="23"/>
  </cols>
  <sheetData>
    <row r="1" spans="1:12" s="4" customFormat="1" ht="15.75" thickBot="1" x14ac:dyDescent="0.3">
      <c r="A1" s="2"/>
      <c r="B1" s="2"/>
      <c r="C1" s="2"/>
      <c r="D1" s="3" t="s">
        <v>0</v>
      </c>
      <c r="E1" s="2"/>
      <c r="F1" s="3" t="s">
        <v>1</v>
      </c>
      <c r="G1" s="2"/>
      <c r="H1" s="3" t="s">
        <v>2</v>
      </c>
      <c r="I1" s="2"/>
      <c r="J1" s="3" t="s">
        <v>3</v>
      </c>
      <c r="K1" s="2"/>
      <c r="L1" s="3" t="s">
        <v>4</v>
      </c>
    </row>
    <row r="2" spans="1:12" ht="15.75" thickTop="1" x14ac:dyDescent="0.25">
      <c r="A2" s="25"/>
      <c r="B2" s="25" t="s">
        <v>5</v>
      </c>
      <c r="C2" s="25"/>
      <c r="D2" s="26"/>
      <c r="E2" s="25"/>
      <c r="F2" s="25"/>
      <c r="G2" s="25"/>
      <c r="H2" s="25"/>
      <c r="I2" s="25"/>
      <c r="J2" s="25"/>
      <c r="K2" s="25"/>
      <c r="L2" s="27"/>
    </row>
    <row r="3" spans="1:12" ht="21" customHeight="1" thickBot="1" x14ac:dyDescent="0.3">
      <c r="A3" s="25"/>
      <c r="B3" s="25"/>
      <c r="C3" s="25" t="s">
        <v>48</v>
      </c>
      <c r="D3" s="26"/>
      <c r="E3" s="25"/>
      <c r="F3" s="25"/>
      <c r="G3" s="25"/>
      <c r="H3" s="25"/>
      <c r="I3" s="25"/>
      <c r="J3" s="25"/>
      <c r="K3" s="25"/>
      <c r="L3" s="21"/>
    </row>
    <row r="4" spans="1:12" x14ac:dyDescent="0.25">
      <c r="A4" s="28"/>
      <c r="B4" s="28"/>
      <c r="C4" s="28" t="s">
        <v>54</v>
      </c>
      <c r="D4" s="29"/>
      <c r="E4" s="28"/>
      <c r="F4" s="28"/>
      <c r="G4" s="28"/>
      <c r="H4" s="28"/>
      <c r="I4" s="28"/>
      <c r="J4" s="28"/>
      <c r="K4" s="28"/>
      <c r="L4" s="30">
        <v>189999.35999999999</v>
      </c>
    </row>
    <row r="5" spans="1:12" ht="30" customHeight="1" thickBot="1" x14ac:dyDescent="0.3">
      <c r="A5" s="25"/>
      <c r="B5" s="25"/>
      <c r="C5" s="25" t="s">
        <v>6</v>
      </c>
      <c r="D5" s="26"/>
      <c r="E5" s="25"/>
      <c r="F5" s="25"/>
      <c r="G5" s="25"/>
      <c r="H5" s="25"/>
      <c r="I5" s="25"/>
      <c r="J5" s="25"/>
      <c r="K5" s="25"/>
      <c r="L5" s="21"/>
    </row>
    <row r="6" spans="1:12" x14ac:dyDescent="0.25">
      <c r="A6" s="28"/>
      <c r="B6" s="28"/>
      <c r="C6" s="28" t="s">
        <v>7</v>
      </c>
      <c r="D6" s="29"/>
      <c r="E6" s="28"/>
      <c r="F6" s="28"/>
      <c r="G6" s="28"/>
      <c r="H6" s="28"/>
      <c r="I6" s="28"/>
      <c r="J6" s="28"/>
      <c r="K6" s="28"/>
      <c r="L6" s="30">
        <v>120151.63</v>
      </c>
    </row>
    <row r="7" spans="1:12" ht="30" customHeight="1" x14ac:dyDescent="0.25">
      <c r="A7" s="25"/>
      <c r="B7" s="25"/>
      <c r="C7" s="25" t="s">
        <v>8</v>
      </c>
      <c r="D7" s="26"/>
      <c r="E7" s="25"/>
      <c r="F7" s="25"/>
      <c r="G7" s="25"/>
      <c r="H7" s="25"/>
      <c r="I7" s="25"/>
      <c r="J7" s="25"/>
      <c r="K7" s="25"/>
      <c r="L7" s="27"/>
    </row>
    <row r="8" spans="1:12" x14ac:dyDescent="0.25">
      <c r="A8" s="28"/>
      <c r="B8" s="28"/>
      <c r="C8" s="28"/>
      <c r="D8" s="29">
        <v>43471</v>
      </c>
      <c r="E8" s="28"/>
      <c r="F8" s="28" t="s">
        <v>133</v>
      </c>
      <c r="G8" s="28"/>
      <c r="H8" s="28" t="s">
        <v>105</v>
      </c>
      <c r="I8" s="28"/>
      <c r="J8" s="28" t="s">
        <v>134</v>
      </c>
      <c r="K8" s="28"/>
      <c r="L8" s="30">
        <v>20</v>
      </c>
    </row>
    <row r="9" spans="1:12" x14ac:dyDescent="0.25">
      <c r="A9" s="28"/>
      <c r="B9" s="28"/>
      <c r="C9" s="28"/>
      <c r="D9" s="29">
        <v>43502</v>
      </c>
      <c r="E9" s="28"/>
      <c r="F9" s="28" t="s">
        <v>124</v>
      </c>
      <c r="G9" s="28"/>
      <c r="H9" s="28" t="s">
        <v>55</v>
      </c>
      <c r="I9" s="28"/>
      <c r="J9" s="28" t="s">
        <v>135</v>
      </c>
      <c r="K9" s="28"/>
      <c r="L9" s="30">
        <v>74.989999999999995</v>
      </c>
    </row>
    <row r="10" spans="1:12" x14ac:dyDescent="0.25">
      <c r="A10" s="28"/>
      <c r="B10" s="28"/>
      <c r="C10" s="28"/>
      <c r="D10" s="29">
        <v>43502</v>
      </c>
      <c r="E10" s="28"/>
      <c r="F10" s="28" t="s">
        <v>136</v>
      </c>
      <c r="G10" s="28"/>
      <c r="H10" s="28" t="s">
        <v>105</v>
      </c>
      <c r="I10" s="28"/>
      <c r="J10" s="28" t="s">
        <v>137</v>
      </c>
      <c r="K10" s="28"/>
      <c r="L10" s="22">
        <v>20</v>
      </c>
    </row>
    <row r="11" spans="1:12" x14ac:dyDescent="0.25">
      <c r="A11" s="28"/>
      <c r="B11" s="28"/>
      <c r="C11" s="28"/>
      <c r="D11" s="29">
        <v>43671</v>
      </c>
      <c r="E11" s="28"/>
      <c r="F11" s="28" t="s">
        <v>278</v>
      </c>
      <c r="G11" s="28"/>
      <c r="H11" s="28" t="s">
        <v>55</v>
      </c>
      <c r="I11" s="28"/>
      <c r="J11" s="28" t="s">
        <v>279</v>
      </c>
      <c r="K11" s="28"/>
      <c r="L11" s="30">
        <v>199.99</v>
      </c>
    </row>
    <row r="12" spans="1:12" x14ac:dyDescent="0.25">
      <c r="A12" s="28"/>
      <c r="B12" s="28"/>
      <c r="C12" s="28"/>
      <c r="D12" s="29">
        <v>43675</v>
      </c>
      <c r="E12" s="28"/>
      <c r="F12" s="28" t="s">
        <v>280</v>
      </c>
      <c r="G12" s="28"/>
      <c r="H12" s="28" t="s">
        <v>281</v>
      </c>
      <c r="I12" s="28"/>
      <c r="J12" s="28" t="s">
        <v>282</v>
      </c>
      <c r="K12" s="28"/>
      <c r="L12" s="30">
        <v>117.43</v>
      </c>
    </row>
    <row r="13" spans="1:12" ht="15.75" thickBot="1" x14ac:dyDescent="0.3">
      <c r="A13" s="28"/>
      <c r="B13" s="28"/>
      <c r="C13" s="28"/>
      <c r="D13" s="29">
        <v>43692</v>
      </c>
      <c r="E13" s="28"/>
      <c r="F13" s="28" t="s">
        <v>283</v>
      </c>
      <c r="G13" s="28"/>
      <c r="H13" s="28" t="s">
        <v>15</v>
      </c>
      <c r="I13" s="28"/>
      <c r="J13" s="28" t="s">
        <v>284</v>
      </c>
      <c r="K13" s="28"/>
      <c r="L13" s="31">
        <v>2500</v>
      </c>
    </row>
    <row r="14" spans="1:12" x14ac:dyDescent="0.25">
      <c r="A14" s="28"/>
      <c r="B14" s="28"/>
      <c r="C14" s="28" t="s">
        <v>9</v>
      </c>
      <c r="D14" s="29"/>
      <c r="E14" s="28"/>
      <c r="F14" s="28"/>
      <c r="G14" s="28"/>
      <c r="H14" s="28"/>
      <c r="I14" s="28"/>
      <c r="J14" s="28"/>
      <c r="K14" s="28"/>
      <c r="L14" s="30">
        <f>ROUND(SUM(L7:L13),5)</f>
        <v>2932.41</v>
      </c>
    </row>
    <row r="15" spans="1:12" ht="30" customHeight="1" x14ac:dyDescent="0.25">
      <c r="A15" s="25"/>
      <c r="B15" s="25"/>
      <c r="C15" s="25" t="s">
        <v>138</v>
      </c>
      <c r="D15" s="26"/>
      <c r="E15" s="25"/>
      <c r="F15" s="25"/>
      <c r="G15" s="25"/>
      <c r="H15" s="25"/>
      <c r="I15" s="25"/>
      <c r="J15" s="25"/>
      <c r="K15" s="25"/>
      <c r="L15" s="27"/>
    </row>
    <row r="16" spans="1:12" x14ac:dyDescent="0.25">
      <c r="A16" s="28"/>
      <c r="B16" s="28"/>
      <c r="C16" s="28"/>
      <c r="D16" s="29">
        <v>43496</v>
      </c>
      <c r="E16" s="28"/>
      <c r="F16" s="28" t="s">
        <v>139</v>
      </c>
      <c r="G16" s="28"/>
      <c r="H16" s="28"/>
      <c r="I16" s="28"/>
      <c r="J16" s="28" t="s">
        <v>140</v>
      </c>
      <c r="K16" s="28"/>
      <c r="L16" s="30">
        <v>-640.23</v>
      </c>
    </row>
    <row r="17" spans="1:12" x14ac:dyDescent="0.25">
      <c r="A17" s="28"/>
      <c r="B17" s="28"/>
      <c r="C17" s="28"/>
      <c r="D17" s="29">
        <v>43524</v>
      </c>
      <c r="E17" s="28"/>
      <c r="F17" s="28" t="s">
        <v>141</v>
      </c>
      <c r="G17" s="28"/>
      <c r="H17" s="28"/>
      <c r="I17" s="28"/>
      <c r="J17" s="28" t="s">
        <v>142</v>
      </c>
      <c r="K17" s="28"/>
      <c r="L17" s="30">
        <v>-556.87</v>
      </c>
    </row>
    <row r="18" spans="1:12" x14ac:dyDescent="0.25">
      <c r="A18" s="28"/>
      <c r="B18" s="28"/>
      <c r="C18" s="28"/>
      <c r="D18" s="29">
        <v>43555</v>
      </c>
      <c r="E18" s="28"/>
      <c r="F18" s="28" t="s">
        <v>143</v>
      </c>
      <c r="G18" s="28"/>
      <c r="H18" s="28" t="s">
        <v>117</v>
      </c>
      <c r="I18" s="28"/>
      <c r="J18" s="28" t="s">
        <v>144</v>
      </c>
      <c r="K18" s="28"/>
      <c r="L18" s="30">
        <v>4910.2299999999996</v>
      </c>
    </row>
    <row r="19" spans="1:12" x14ac:dyDescent="0.25">
      <c r="A19" s="28"/>
      <c r="B19" s="28"/>
      <c r="C19" s="28"/>
      <c r="D19" s="29">
        <v>43555</v>
      </c>
      <c r="E19" s="28"/>
      <c r="F19" s="28" t="s">
        <v>145</v>
      </c>
      <c r="G19" s="28"/>
      <c r="H19" s="28"/>
      <c r="I19" s="28"/>
      <c r="J19" s="28" t="s">
        <v>146</v>
      </c>
      <c r="K19" s="28"/>
      <c r="L19" s="30">
        <v>-651.89</v>
      </c>
    </row>
    <row r="20" spans="1:12" x14ac:dyDescent="0.25">
      <c r="A20" s="28"/>
      <c r="B20" s="28"/>
      <c r="C20" s="28"/>
      <c r="D20" s="29">
        <v>43570</v>
      </c>
      <c r="E20" s="28"/>
      <c r="F20" s="28" t="s">
        <v>147</v>
      </c>
      <c r="G20" s="28"/>
      <c r="H20" s="28"/>
      <c r="I20" s="28"/>
      <c r="J20" s="28" t="s">
        <v>148</v>
      </c>
      <c r="K20" s="28"/>
      <c r="L20" s="30">
        <v>-554.66999999999996</v>
      </c>
    </row>
    <row r="21" spans="1:12" x14ac:dyDescent="0.25">
      <c r="A21" s="28"/>
      <c r="B21" s="28"/>
      <c r="C21" s="28"/>
      <c r="D21" s="29">
        <v>43616</v>
      </c>
      <c r="E21" s="28"/>
      <c r="F21" s="28" t="s">
        <v>149</v>
      </c>
      <c r="G21" s="28"/>
      <c r="H21" s="28"/>
      <c r="I21" s="28"/>
      <c r="J21" s="28" t="s">
        <v>150</v>
      </c>
      <c r="K21" s="28"/>
      <c r="L21" s="30">
        <v>-762.53</v>
      </c>
    </row>
    <row r="22" spans="1:12" x14ac:dyDescent="0.25">
      <c r="A22" s="28"/>
      <c r="B22" s="28"/>
      <c r="C22" s="28"/>
      <c r="D22" s="29">
        <v>43646</v>
      </c>
      <c r="E22" s="28"/>
      <c r="F22" s="28" t="s">
        <v>151</v>
      </c>
      <c r="G22" s="28"/>
      <c r="H22" s="28" t="s">
        <v>117</v>
      </c>
      <c r="I22" s="28"/>
      <c r="J22" s="28" t="s">
        <v>152</v>
      </c>
      <c r="K22" s="28"/>
      <c r="L22" s="30">
        <v>5433.7</v>
      </c>
    </row>
    <row r="23" spans="1:12" x14ac:dyDescent="0.25">
      <c r="A23" s="28"/>
      <c r="B23" s="28"/>
      <c r="C23" s="28"/>
      <c r="D23" s="29">
        <v>43646</v>
      </c>
      <c r="E23" s="28"/>
      <c r="F23" s="28" t="s">
        <v>125</v>
      </c>
      <c r="G23" s="28"/>
      <c r="H23" s="28"/>
      <c r="I23" s="28"/>
      <c r="J23" s="28" t="s">
        <v>126</v>
      </c>
      <c r="K23" s="28"/>
      <c r="L23" s="22">
        <v>-653.25</v>
      </c>
    </row>
    <row r="24" spans="1:12" x14ac:dyDescent="0.25">
      <c r="A24" s="28"/>
      <c r="B24" s="28"/>
      <c r="C24" s="28"/>
      <c r="D24" s="29">
        <v>43677</v>
      </c>
      <c r="E24" s="28"/>
      <c r="F24" s="28" t="s">
        <v>285</v>
      </c>
      <c r="G24" s="28"/>
      <c r="H24" s="28"/>
      <c r="I24" s="28"/>
      <c r="J24" s="28" t="s">
        <v>286</v>
      </c>
      <c r="K24" s="28"/>
      <c r="L24" s="30">
        <v>-602.88</v>
      </c>
    </row>
    <row r="25" spans="1:12" ht="15.75" thickBot="1" x14ac:dyDescent="0.3">
      <c r="A25" s="28"/>
      <c r="B25" s="28"/>
      <c r="C25" s="28"/>
      <c r="D25" s="29">
        <v>43708</v>
      </c>
      <c r="E25" s="28"/>
      <c r="F25" s="28" t="s">
        <v>287</v>
      </c>
      <c r="G25" s="28"/>
      <c r="H25" s="28"/>
      <c r="I25" s="28"/>
      <c r="J25" s="28" t="s">
        <v>288</v>
      </c>
      <c r="K25" s="28"/>
      <c r="L25" s="31">
        <v>-596.35</v>
      </c>
    </row>
    <row r="26" spans="1:12" x14ac:dyDescent="0.25">
      <c r="A26" s="28"/>
      <c r="B26" s="28"/>
      <c r="C26" s="28" t="s">
        <v>153</v>
      </c>
      <c r="D26" s="29"/>
      <c r="E26" s="28"/>
      <c r="F26" s="28"/>
      <c r="G26" s="28"/>
      <c r="H26" s="28"/>
      <c r="I26" s="28"/>
      <c r="J26" s="28"/>
      <c r="K26" s="28"/>
      <c r="L26" s="30">
        <f>ROUND(SUM(L15:L25),5)</f>
        <v>5325.26</v>
      </c>
    </row>
    <row r="27" spans="1:12" ht="30" customHeight="1" x14ac:dyDescent="0.25">
      <c r="A27" s="25"/>
      <c r="B27" s="25"/>
      <c r="C27" s="25" t="s">
        <v>10</v>
      </c>
      <c r="D27" s="26"/>
      <c r="E27" s="25"/>
      <c r="F27" s="25"/>
      <c r="G27" s="25"/>
      <c r="H27" s="25"/>
      <c r="I27" s="25"/>
      <c r="J27" s="25"/>
      <c r="K27" s="25"/>
      <c r="L27" s="27"/>
    </row>
    <row r="28" spans="1:12" x14ac:dyDescent="0.25">
      <c r="A28" s="28"/>
      <c r="B28" s="28"/>
      <c r="C28" s="28"/>
      <c r="D28" s="29">
        <v>43468</v>
      </c>
      <c r="E28" s="28"/>
      <c r="F28" s="28" t="s">
        <v>88</v>
      </c>
      <c r="G28" s="28"/>
      <c r="H28" s="28" t="s">
        <v>57</v>
      </c>
      <c r="I28" s="28"/>
      <c r="J28" s="28" t="s">
        <v>154</v>
      </c>
      <c r="K28" s="28"/>
      <c r="L28" s="30">
        <v>115</v>
      </c>
    </row>
    <row r="29" spans="1:12" x14ac:dyDescent="0.25">
      <c r="A29" s="28"/>
      <c r="B29" s="28"/>
      <c r="C29" s="28"/>
      <c r="D29" s="29">
        <v>43468</v>
      </c>
      <c r="E29" s="28"/>
      <c r="F29" s="28" t="s">
        <v>88</v>
      </c>
      <c r="G29" s="28"/>
      <c r="H29" s="28" t="s">
        <v>57</v>
      </c>
      <c r="I29" s="28"/>
      <c r="J29" s="28" t="s">
        <v>155</v>
      </c>
      <c r="K29" s="28"/>
      <c r="L29" s="30">
        <v>325</v>
      </c>
    </row>
    <row r="30" spans="1:12" x14ac:dyDescent="0.25">
      <c r="A30" s="28"/>
      <c r="B30" s="28"/>
      <c r="C30" s="28"/>
      <c r="D30" s="29">
        <v>43469</v>
      </c>
      <c r="E30" s="28"/>
      <c r="F30" s="28" t="s">
        <v>156</v>
      </c>
      <c r="G30" s="28"/>
      <c r="H30" s="28" t="s">
        <v>157</v>
      </c>
      <c r="I30" s="28"/>
      <c r="J30" s="28" t="s">
        <v>158</v>
      </c>
      <c r="K30" s="28"/>
      <c r="L30" s="30">
        <v>257.95999999999998</v>
      </c>
    </row>
    <row r="31" spans="1:12" x14ac:dyDescent="0.25">
      <c r="A31" s="28"/>
      <c r="B31" s="28"/>
      <c r="C31" s="28"/>
      <c r="D31" s="29">
        <v>43479</v>
      </c>
      <c r="E31" s="28"/>
      <c r="F31" s="28" t="s">
        <v>80</v>
      </c>
      <c r="G31" s="28"/>
      <c r="H31" s="28" t="s">
        <v>159</v>
      </c>
      <c r="I31" s="28"/>
      <c r="J31" s="28" t="s">
        <v>160</v>
      </c>
      <c r="K31" s="28"/>
      <c r="L31" s="30">
        <v>86</v>
      </c>
    </row>
    <row r="32" spans="1:12" x14ac:dyDescent="0.25">
      <c r="A32" s="28"/>
      <c r="B32" s="28"/>
      <c r="C32" s="28"/>
      <c r="D32" s="29">
        <v>43483</v>
      </c>
      <c r="E32" s="28"/>
      <c r="F32" s="28" t="s">
        <v>156</v>
      </c>
      <c r="G32" s="28"/>
      <c r="H32" s="28" t="s">
        <v>157</v>
      </c>
      <c r="I32" s="28"/>
      <c r="J32" s="28" t="s">
        <v>161</v>
      </c>
      <c r="K32" s="28"/>
      <c r="L32" s="30">
        <v>507.92</v>
      </c>
    </row>
    <row r="33" spans="1:12" x14ac:dyDescent="0.25">
      <c r="A33" s="28"/>
      <c r="B33" s="28"/>
      <c r="C33" s="28"/>
      <c r="D33" s="29">
        <v>43496</v>
      </c>
      <c r="E33" s="28"/>
      <c r="F33" s="28" t="s">
        <v>88</v>
      </c>
      <c r="G33" s="28"/>
      <c r="H33" s="28" t="s">
        <v>57</v>
      </c>
      <c r="I33" s="28"/>
      <c r="J33" s="28" t="s">
        <v>162</v>
      </c>
      <c r="K33" s="28"/>
      <c r="L33" s="30">
        <v>455</v>
      </c>
    </row>
    <row r="34" spans="1:12" x14ac:dyDescent="0.25">
      <c r="A34" s="28"/>
      <c r="B34" s="28"/>
      <c r="C34" s="28"/>
      <c r="D34" s="29">
        <v>43535</v>
      </c>
      <c r="E34" s="28"/>
      <c r="F34" s="28" t="s">
        <v>109</v>
      </c>
      <c r="G34" s="28"/>
      <c r="H34" s="28" t="s">
        <v>163</v>
      </c>
      <c r="I34" s="28"/>
      <c r="J34" s="28" t="s">
        <v>164</v>
      </c>
      <c r="K34" s="28"/>
      <c r="L34" s="30">
        <v>691.77</v>
      </c>
    </row>
    <row r="35" spans="1:12" x14ac:dyDescent="0.25">
      <c r="A35" s="28"/>
      <c r="B35" s="28"/>
      <c r="C35" s="28"/>
      <c r="D35" s="29">
        <v>43538</v>
      </c>
      <c r="E35" s="28"/>
      <c r="F35" s="28" t="s">
        <v>88</v>
      </c>
      <c r="G35" s="28"/>
      <c r="H35" s="28" t="s">
        <v>57</v>
      </c>
      <c r="I35" s="28"/>
      <c r="J35" s="28" t="s">
        <v>165</v>
      </c>
      <c r="K35" s="28"/>
      <c r="L35" s="30">
        <v>975</v>
      </c>
    </row>
    <row r="36" spans="1:12" x14ac:dyDescent="0.25">
      <c r="A36" s="28"/>
      <c r="B36" s="28"/>
      <c r="C36" s="28"/>
      <c r="D36" s="29">
        <v>43557</v>
      </c>
      <c r="E36" s="28"/>
      <c r="F36" s="28" t="s">
        <v>166</v>
      </c>
      <c r="G36" s="28"/>
      <c r="H36" s="28" t="s">
        <v>110</v>
      </c>
      <c r="I36" s="28"/>
      <c r="J36" s="28" t="s">
        <v>167</v>
      </c>
      <c r="K36" s="28"/>
      <c r="L36" s="30">
        <v>71.959999999999994</v>
      </c>
    </row>
    <row r="37" spans="1:12" x14ac:dyDescent="0.25">
      <c r="A37" s="28"/>
      <c r="B37" s="28"/>
      <c r="C37" s="28"/>
      <c r="D37" s="29">
        <v>43586</v>
      </c>
      <c r="E37" s="28"/>
      <c r="F37" s="28" t="s">
        <v>106</v>
      </c>
      <c r="G37" s="28"/>
      <c r="H37" s="28" t="s">
        <v>87</v>
      </c>
      <c r="I37" s="28"/>
      <c r="J37" s="28" t="s">
        <v>168</v>
      </c>
      <c r="K37" s="28"/>
      <c r="L37" s="30">
        <v>41.46</v>
      </c>
    </row>
    <row r="38" spans="1:12" x14ac:dyDescent="0.25">
      <c r="A38" s="28"/>
      <c r="B38" s="28"/>
      <c r="C38" s="28"/>
      <c r="D38" s="29">
        <v>43589</v>
      </c>
      <c r="E38" s="28"/>
      <c r="F38" s="28" t="s">
        <v>80</v>
      </c>
      <c r="G38" s="28"/>
      <c r="H38" s="28" t="s">
        <v>86</v>
      </c>
      <c r="I38" s="28"/>
      <c r="J38" s="28" t="s">
        <v>169</v>
      </c>
      <c r="K38" s="28"/>
      <c r="L38" s="30">
        <v>23.32</v>
      </c>
    </row>
    <row r="39" spans="1:12" x14ac:dyDescent="0.25">
      <c r="A39" s="28"/>
      <c r="B39" s="28"/>
      <c r="C39" s="28"/>
      <c r="D39" s="29">
        <v>43594</v>
      </c>
      <c r="E39" s="28"/>
      <c r="F39" s="28" t="s">
        <v>80</v>
      </c>
      <c r="G39" s="28"/>
      <c r="H39" s="28" t="s">
        <v>170</v>
      </c>
      <c r="I39" s="28"/>
      <c r="J39" s="28" t="s">
        <v>171</v>
      </c>
      <c r="K39" s="28"/>
      <c r="L39" s="30">
        <v>180.28</v>
      </c>
    </row>
    <row r="40" spans="1:12" x14ac:dyDescent="0.25">
      <c r="A40" s="28"/>
      <c r="B40" s="28"/>
      <c r="C40" s="28"/>
      <c r="D40" s="29">
        <v>43594</v>
      </c>
      <c r="E40" s="28"/>
      <c r="F40" s="28" t="s">
        <v>80</v>
      </c>
      <c r="G40" s="28"/>
      <c r="H40" s="28" t="s">
        <v>111</v>
      </c>
      <c r="I40" s="28"/>
      <c r="J40" s="28" t="s">
        <v>171</v>
      </c>
      <c r="K40" s="28"/>
      <c r="L40" s="30">
        <v>38.21</v>
      </c>
    </row>
    <row r="41" spans="1:12" x14ac:dyDescent="0.25">
      <c r="A41" s="28"/>
      <c r="B41" s="28"/>
      <c r="C41" s="28"/>
      <c r="D41" s="29">
        <v>43594</v>
      </c>
      <c r="E41" s="28"/>
      <c r="F41" s="28" t="s">
        <v>80</v>
      </c>
      <c r="G41" s="28"/>
      <c r="H41" s="28" t="s">
        <v>172</v>
      </c>
      <c r="I41" s="28"/>
      <c r="J41" s="28" t="s">
        <v>171</v>
      </c>
      <c r="K41" s="28"/>
      <c r="L41" s="30">
        <v>148.19</v>
      </c>
    </row>
    <row r="42" spans="1:12" x14ac:dyDescent="0.25">
      <c r="A42" s="28"/>
      <c r="B42" s="28"/>
      <c r="C42" s="28"/>
      <c r="D42" s="29">
        <v>43594</v>
      </c>
      <c r="E42" s="28"/>
      <c r="F42" s="28" t="s">
        <v>80</v>
      </c>
      <c r="G42" s="28"/>
      <c r="H42" s="28" t="s">
        <v>173</v>
      </c>
      <c r="I42" s="28"/>
      <c r="J42" s="28" t="s">
        <v>171</v>
      </c>
      <c r="K42" s="28"/>
      <c r="L42" s="30">
        <v>17.940000000000001</v>
      </c>
    </row>
    <row r="43" spans="1:12" x14ac:dyDescent="0.25">
      <c r="A43" s="28"/>
      <c r="B43" s="28"/>
      <c r="C43" s="28"/>
      <c r="D43" s="29">
        <v>43594</v>
      </c>
      <c r="E43" s="28"/>
      <c r="F43" s="28" t="s">
        <v>80</v>
      </c>
      <c r="G43" s="28"/>
      <c r="H43" s="28" t="s">
        <v>174</v>
      </c>
      <c r="I43" s="28"/>
      <c r="J43" s="28" t="s">
        <v>171</v>
      </c>
      <c r="K43" s="28"/>
      <c r="L43" s="30">
        <v>120.2</v>
      </c>
    </row>
    <row r="44" spans="1:12" x14ac:dyDescent="0.25">
      <c r="A44" s="28"/>
      <c r="B44" s="28"/>
      <c r="C44" s="28"/>
      <c r="D44" s="29">
        <v>43594</v>
      </c>
      <c r="E44" s="28"/>
      <c r="F44" s="28" t="s">
        <v>80</v>
      </c>
      <c r="G44" s="28"/>
      <c r="H44" s="28" t="s">
        <v>86</v>
      </c>
      <c r="I44" s="28"/>
      <c r="J44" s="28" t="s">
        <v>175</v>
      </c>
      <c r="K44" s="28"/>
      <c r="L44" s="30">
        <v>91.97</v>
      </c>
    </row>
    <row r="45" spans="1:12" x14ac:dyDescent="0.25">
      <c r="A45" s="28"/>
      <c r="B45" s="28"/>
      <c r="C45" s="28"/>
      <c r="D45" s="29">
        <v>43594</v>
      </c>
      <c r="E45" s="28"/>
      <c r="F45" s="28" t="s">
        <v>176</v>
      </c>
      <c r="G45" s="28"/>
      <c r="H45" s="28" t="s">
        <v>92</v>
      </c>
      <c r="I45" s="28"/>
      <c r="J45" s="28" t="s">
        <v>177</v>
      </c>
      <c r="K45" s="28"/>
      <c r="L45" s="30">
        <v>20.399999999999999</v>
      </c>
    </row>
    <row r="46" spans="1:12" x14ac:dyDescent="0.25">
      <c r="A46" s="28"/>
      <c r="B46" s="28"/>
      <c r="C46" s="28"/>
      <c r="D46" s="29">
        <v>43594</v>
      </c>
      <c r="E46" s="28"/>
      <c r="F46" s="28" t="s">
        <v>80</v>
      </c>
      <c r="G46" s="28"/>
      <c r="H46" s="28" t="s">
        <v>178</v>
      </c>
      <c r="I46" s="28"/>
      <c r="J46" s="28" t="s">
        <v>179</v>
      </c>
      <c r="K46" s="28"/>
      <c r="L46" s="30">
        <v>1828.16</v>
      </c>
    </row>
    <row r="47" spans="1:12" x14ac:dyDescent="0.25">
      <c r="A47" s="28"/>
      <c r="B47" s="28"/>
      <c r="C47" s="28"/>
      <c r="D47" s="29">
        <v>43594</v>
      </c>
      <c r="E47" s="28"/>
      <c r="F47" s="28" t="s">
        <v>80</v>
      </c>
      <c r="G47" s="28"/>
      <c r="H47" s="28" t="s">
        <v>178</v>
      </c>
      <c r="I47" s="28"/>
      <c r="J47" s="28" t="s">
        <v>180</v>
      </c>
      <c r="K47" s="28"/>
      <c r="L47" s="30">
        <v>22</v>
      </c>
    </row>
    <row r="48" spans="1:12" x14ac:dyDescent="0.25">
      <c r="A48" s="28"/>
      <c r="B48" s="28"/>
      <c r="C48" s="28"/>
      <c r="D48" s="29">
        <v>43594</v>
      </c>
      <c r="E48" s="28"/>
      <c r="F48" s="28" t="s">
        <v>80</v>
      </c>
      <c r="G48" s="28"/>
      <c r="H48" s="28" t="s">
        <v>86</v>
      </c>
      <c r="I48" s="28"/>
      <c r="J48" s="28" t="s">
        <v>181</v>
      </c>
      <c r="K48" s="28"/>
      <c r="L48" s="30">
        <v>80.08</v>
      </c>
    </row>
    <row r="49" spans="1:12" x14ac:dyDescent="0.25">
      <c r="A49" s="28"/>
      <c r="B49" s="28"/>
      <c r="C49" s="28"/>
      <c r="D49" s="29">
        <v>43594</v>
      </c>
      <c r="E49" s="28"/>
      <c r="F49" s="28" t="s">
        <v>80</v>
      </c>
      <c r="G49" s="28"/>
      <c r="H49" s="28" t="s">
        <v>92</v>
      </c>
      <c r="I49" s="28"/>
      <c r="J49" s="28" t="s">
        <v>182</v>
      </c>
      <c r="K49" s="28"/>
      <c r="L49" s="30">
        <v>20.399999999999999</v>
      </c>
    </row>
    <row r="50" spans="1:12" x14ac:dyDescent="0.25">
      <c r="A50" s="28"/>
      <c r="B50" s="28"/>
      <c r="C50" s="28"/>
      <c r="D50" s="29">
        <v>43594</v>
      </c>
      <c r="E50" s="28"/>
      <c r="F50" s="28" t="s">
        <v>80</v>
      </c>
      <c r="G50" s="28"/>
      <c r="H50" s="28" t="s">
        <v>178</v>
      </c>
      <c r="I50" s="28"/>
      <c r="J50" s="28" t="s">
        <v>183</v>
      </c>
      <c r="K50" s="28"/>
      <c r="L50" s="30">
        <v>1142.5999999999999</v>
      </c>
    </row>
    <row r="51" spans="1:12" x14ac:dyDescent="0.25">
      <c r="A51" s="28"/>
      <c r="B51" s="28"/>
      <c r="C51" s="28"/>
      <c r="D51" s="29">
        <v>43613</v>
      </c>
      <c r="E51" s="28"/>
      <c r="F51" s="28" t="s">
        <v>88</v>
      </c>
      <c r="G51" s="28"/>
      <c r="H51" s="28" t="s">
        <v>87</v>
      </c>
      <c r="I51" s="28"/>
      <c r="J51" s="28" t="s">
        <v>184</v>
      </c>
      <c r="K51" s="28"/>
      <c r="L51" s="30">
        <v>30</v>
      </c>
    </row>
    <row r="52" spans="1:12" x14ac:dyDescent="0.25">
      <c r="A52" s="28"/>
      <c r="B52" s="28"/>
      <c r="C52" s="28"/>
      <c r="D52" s="29">
        <v>43619</v>
      </c>
      <c r="E52" s="28"/>
      <c r="F52" s="28" t="s">
        <v>185</v>
      </c>
      <c r="G52" s="28"/>
      <c r="H52" s="28" t="s">
        <v>118</v>
      </c>
      <c r="I52" s="28"/>
      <c r="J52" s="28" t="s">
        <v>186</v>
      </c>
      <c r="K52" s="28"/>
      <c r="L52" s="30">
        <v>7</v>
      </c>
    </row>
    <row r="53" spans="1:12" x14ac:dyDescent="0.25">
      <c r="A53" s="28"/>
      <c r="B53" s="28"/>
      <c r="C53" s="28"/>
      <c r="D53" s="29">
        <v>43628</v>
      </c>
      <c r="E53" s="28"/>
      <c r="F53" s="28" t="s">
        <v>187</v>
      </c>
      <c r="G53" s="28"/>
      <c r="H53" s="28" t="s">
        <v>118</v>
      </c>
      <c r="I53" s="28"/>
      <c r="J53" s="28" t="s">
        <v>188</v>
      </c>
      <c r="K53" s="28"/>
      <c r="L53" s="30">
        <v>48</v>
      </c>
    </row>
    <row r="54" spans="1:12" ht="15.75" thickBot="1" x14ac:dyDescent="0.3">
      <c r="A54" s="28"/>
      <c r="B54" s="28"/>
      <c r="C54" s="28"/>
      <c r="D54" s="29">
        <v>43629</v>
      </c>
      <c r="E54" s="28"/>
      <c r="F54" s="28" t="s">
        <v>187</v>
      </c>
      <c r="G54" s="28"/>
      <c r="H54" s="28" t="s">
        <v>189</v>
      </c>
      <c r="I54" s="28"/>
      <c r="J54" s="28" t="s">
        <v>190</v>
      </c>
      <c r="K54" s="28"/>
      <c r="L54" s="31">
        <v>71.3</v>
      </c>
    </row>
    <row r="55" spans="1:12" x14ac:dyDescent="0.25">
      <c r="A55" s="28"/>
      <c r="B55" s="28"/>
      <c r="C55" s="28" t="s">
        <v>11</v>
      </c>
      <c r="D55" s="29"/>
      <c r="E55" s="28"/>
      <c r="F55" s="28"/>
      <c r="G55" s="28"/>
      <c r="H55" s="28"/>
      <c r="I55" s="28"/>
      <c r="J55" s="28"/>
      <c r="K55" s="28"/>
      <c r="L55" s="30">
        <f>ROUND(SUM(L27:L54),5)</f>
        <v>7417.12</v>
      </c>
    </row>
    <row r="56" spans="1:12" ht="30" customHeight="1" x14ac:dyDescent="0.25">
      <c r="A56" s="25"/>
      <c r="B56" s="25"/>
      <c r="C56" s="25" t="s">
        <v>63</v>
      </c>
      <c r="D56" s="26"/>
      <c r="E56" s="25"/>
      <c r="F56" s="25"/>
      <c r="G56" s="25"/>
      <c r="H56" s="25"/>
      <c r="I56" s="25"/>
      <c r="J56" s="25"/>
      <c r="K56" s="25"/>
      <c r="L56" s="27"/>
    </row>
    <row r="57" spans="1:12" x14ac:dyDescent="0.25">
      <c r="A57" s="28"/>
      <c r="B57" s="28"/>
      <c r="C57" s="28"/>
      <c r="D57" s="29">
        <v>43466</v>
      </c>
      <c r="E57" s="28"/>
      <c r="F57" s="28" t="s">
        <v>191</v>
      </c>
      <c r="G57" s="28"/>
      <c r="H57" s="28" t="s">
        <v>18</v>
      </c>
      <c r="I57" s="28"/>
      <c r="J57" s="28" t="s">
        <v>192</v>
      </c>
      <c r="K57" s="28"/>
      <c r="L57" s="30">
        <v>6500</v>
      </c>
    </row>
    <row r="58" spans="1:12" x14ac:dyDescent="0.25">
      <c r="A58" s="28"/>
      <c r="B58" s="28"/>
      <c r="C58" s="28"/>
      <c r="D58" s="29">
        <v>43480</v>
      </c>
      <c r="E58" s="28"/>
      <c r="F58" s="28" t="s">
        <v>193</v>
      </c>
      <c r="G58" s="28"/>
      <c r="H58" s="28" t="s">
        <v>15</v>
      </c>
      <c r="I58" s="28"/>
      <c r="J58" s="28" t="s">
        <v>194</v>
      </c>
      <c r="K58" s="28"/>
      <c r="L58" s="30">
        <v>2926</v>
      </c>
    </row>
    <row r="59" spans="1:12" ht="15.75" thickBot="1" x14ac:dyDescent="0.3">
      <c r="A59" s="28"/>
      <c r="B59" s="28"/>
      <c r="C59" s="28"/>
      <c r="D59" s="29">
        <v>43516</v>
      </c>
      <c r="E59" s="28"/>
      <c r="F59" s="28" t="s">
        <v>195</v>
      </c>
      <c r="G59" s="28"/>
      <c r="H59" s="28" t="s">
        <v>43</v>
      </c>
      <c r="I59" s="28"/>
      <c r="J59" s="28" t="s">
        <v>196</v>
      </c>
      <c r="K59" s="28"/>
      <c r="L59" s="31">
        <v>2700</v>
      </c>
    </row>
    <row r="60" spans="1:12" x14ac:dyDescent="0.25">
      <c r="A60" s="28"/>
      <c r="B60" s="28"/>
      <c r="C60" s="28" t="s">
        <v>64</v>
      </c>
      <c r="D60" s="29"/>
      <c r="E60" s="28"/>
      <c r="F60" s="28"/>
      <c r="G60" s="28"/>
      <c r="H60" s="28"/>
      <c r="I60" s="28"/>
      <c r="J60" s="28"/>
      <c r="K60" s="28"/>
      <c r="L60" s="30">
        <f>ROUND(SUM(L56:L59),5)</f>
        <v>12126</v>
      </c>
    </row>
    <row r="61" spans="1:12" ht="30" customHeight="1" x14ac:dyDescent="0.25">
      <c r="A61" s="25"/>
      <c r="B61" s="25"/>
      <c r="C61" s="25" t="s">
        <v>91</v>
      </c>
      <c r="D61" s="26"/>
      <c r="E61" s="25"/>
      <c r="F61" s="25"/>
      <c r="G61" s="25"/>
      <c r="H61" s="25"/>
      <c r="I61" s="25"/>
      <c r="J61" s="25"/>
      <c r="K61" s="25"/>
      <c r="L61" s="27"/>
    </row>
    <row r="62" spans="1:12" x14ac:dyDescent="0.25">
      <c r="A62" s="24"/>
      <c r="B62" s="24"/>
      <c r="C62" s="24"/>
      <c r="D62" s="29">
        <v>43559</v>
      </c>
      <c r="E62" s="28"/>
      <c r="F62" s="28" t="s">
        <v>197</v>
      </c>
      <c r="G62" s="28"/>
      <c r="H62" s="28" t="s">
        <v>19</v>
      </c>
      <c r="I62" s="28"/>
      <c r="J62" s="28" t="s">
        <v>198</v>
      </c>
      <c r="K62" s="28"/>
      <c r="L62" s="22">
        <v>100</v>
      </c>
    </row>
    <row r="63" spans="1:12" ht="15.75" thickBot="1" x14ac:dyDescent="0.3">
      <c r="A63" s="24"/>
      <c r="B63" s="24"/>
      <c r="C63" s="24"/>
      <c r="D63" s="29">
        <v>43655</v>
      </c>
      <c r="E63" s="28"/>
      <c r="F63" s="28" t="s">
        <v>289</v>
      </c>
      <c r="G63" s="28"/>
      <c r="H63" s="28" t="s">
        <v>290</v>
      </c>
      <c r="I63" s="28"/>
      <c r="J63" s="28" t="s">
        <v>291</v>
      </c>
      <c r="K63" s="28"/>
      <c r="L63" s="31">
        <v>99</v>
      </c>
    </row>
    <row r="64" spans="1:12" x14ac:dyDescent="0.25">
      <c r="A64" s="28"/>
      <c r="B64" s="28"/>
      <c r="C64" s="28" t="s">
        <v>81</v>
      </c>
      <c r="D64" s="29"/>
      <c r="E64" s="28"/>
      <c r="F64" s="28"/>
      <c r="G64" s="28"/>
      <c r="H64" s="28"/>
      <c r="I64" s="28"/>
      <c r="J64" s="28"/>
      <c r="K64" s="28"/>
      <c r="L64" s="30">
        <f>ROUND(SUM(L61:L63),5)</f>
        <v>199</v>
      </c>
    </row>
    <row r="65" spans="1:12" ht="30" customHeight="1" x14ac:dyDescent="0.25">
      <c r="A65" s="25"/>
      <c r="B65" s="25"/>
      <c r="C65" s="25" t="s">
        <v>12</v>
      </c>
      <c r="D65" s="26"/>
      <c r="E65" s="25"/>
      <c r="F65" s="25"/>
      <c r="G65" s="25"/>
      <c r="H65" s="25"/>
      <c r="I65" s="25"/>
      <c r="J65" s="25"/>
      <c r="K65" s="25"/>
      <c r="L65" s="27"/>
    </row>
    <row r="66" spans="1:12" x14ac:dyDescent="0.25">
      <c r="A66" s="28"/>
      <c r="B66" s="28"/>
      <c r="C66" s="28"/>
      <c r="D66" s="29">
        <v>43466</v>
      </c>
      <c r="E66" s="28"/>
      <c r="F66" s="28" t="s">
        <v>93</v>
      </c>
      <c r="G66" s="28"/>
      <c r="H66" s="28" t="s">
        <v>84</v>
      </c>
      <c r="I66" s="28"/>
      <c r="J66" s="28" t="s">
        <v>127</v>
      </c>
      <c r="K66" s="28"/>
      <c r="L66" s="30">
        <v>363.12</v>
      </c>
    </row>
    <row r="67" spans="1:12" x14ac:dyDescent="0.25">
      <c r="A67" s="28"/>
      <c r="B67" s="28"/>
      <c r="C67" s="28"/>
      <c r="D67" s="29">
        <v>43467</v>
      </c>
      <c r="E67" s="28"/>
      <c r="F67" s="28" t="s">
        <v>199</v>
      </c>
      <c r="G67" s="28"/>
      <c r="H67" s="28" t="s">
        <v>84</v>
      </c>
      <c r="I67" s="28"/>
      <c r="J67" s="28" t="s">
        <v>200</v>
      </c>
      <c r="K67" s="28"/>
      <c r="L67" s="30">
        <v>19002</v>
      </c>
    </row>
    <row r="68" spans="1:12" x14ac:dyDescent="0.25">
      <c r="A68" s="28"/>
      <c r="B68" s="28"/>
      <c r="C68" s="28"/>
      <c r="D68" s="29">
        <v>43643</v>
      </c>
      <c r="E68" s="28"/>
      <c r="F68" s="28" t="s">
        <v>201</v>
      </c>
      <c r="G68" s="28"/>
      <c r="H68" s="28" t="s">
        <v>119</v>
      </c>
      <c r="I68" s="28"/>
      <c r="J68" s="28" t="s">
        <v>202</v>
      </c>
      <c r="K68" s="28"/>
      <c r="L68" s="22">
        <v>191</v>
      </c>
    </row>
    <row r="69" spans="1:12" x14ac:dyDescent="0.25">
      <c r="A69" s="28"/>
      <c r="B69" s="28"/>
      <c r="C69" s="28"/>
      <c r="D69" s="29">
        <v>43677</v>
      </c>
      <c r="E69" s="28"/>
      <c r="F69" s="28" t="s">
        <v>292</v>
      </c>
      <c r="G69" s="28"/>
      <c r="H69" s="28" t="s">
        <v>84</v>
      </c>
      <c r="I69" s="28"/>
      <c r="J69" s="28" t="s">
        <v>293</v>
      </c>
      <c r="K69" s="28"/>
      <c r="L69" s="30">
        <v>-656.59</v>
      </c>
    </row>
    <row r="70" spans="1:12" x14ac:dyDescent="0.25">
      <c r="A70" s="28"/>
      <c r="B70" s="28"/>
      <c r="C70" s="28"/>
      <c r="D70" s="29">
        <v>43677</v>
      </c>
      <c r="E70" s="28"/>
      <c r="F70" s="28" t="s">
        <v>292</v>
      </c>
      <c r="G70" s="28"/>
      <c r="H70" s="28" t="s">
        <v>84</v>
      </c>
      <c r="I70" s="28"/>
      <c r="J70" s="28" t="s">
        <v>293</v>
      </c>
      <c r="K70" s="28"/>
      <c r="L70" s="30">
        <v>3119.51</v>
      </c>
    </row>
    <row r="71" spans="1:12" ht="15.75" thickBot="1" x14ac:dyDescent="0.3">
      <c r="A71" s="28"/>
      <c r="B71" s="28"/>
      <c r="C71" s="28"/>
      <c r="D71" s="29">
        <v>43708</v>
      </c>
      <c r="E71" s="28"/>
      <c r="F71" s="28" t="s">
        <v>294</v>
      </c>
      <c r="G71" s="28"/>
      <c r="H71" s="28" t="s">
        <v>84</v>
      </c>
      <c r="I71" s="28"/>
      <c r="J71" s="28" t="s">
        <v>295</v>
      </c>
      <c r="K71" s="28"/>
      <c r="L71" s="31">
        <v>3119.51</v>
      </c>
    </row>
    <row r="72" spans="1:12" x14ac:dyDescent="0.25">
      <c r="A72" s="28"/>
      <c r="B72" s="28"/>
      <c r="C72" s="28" t="s">
        <v>13</v>
      </c>
      <c r="D72" s="29"/>
      <c r="E72" s="28"/>
      <c r="F72" s="28"/>
      <c r="G72" s="28"/>
      <c r="H72" s="28"/>
      <c r="I72" s="28"/>
      <c r="J72" s="28"/>
      <c r="K72" s="28"/>
      <c r="L72" s="30">
        <f>ROUND(SUM(L65:L71),5)</f>
        <v>25138.55</v>
      </c>
    </row>
    <row r="73" spans="1:12" ht="30" customHeight="1" x14ac:dyDescent="0.25">
      <c r="A73" s="25"/>
      <c r="B73" s="25"/>
      <c r="C73" s="25" t="s">
        <v>41</v>
      </c>
      <c r="D73" s="26"/>
      <c r="E73" s="25"/>
      <c r="F73" s="25"/>
      <c r="G73" s="25"/>
      <c r="H73" s="25"/>
      <c r="I73" s="25"/>
      <c r="J73" s="25"/>
      <c r="K73" s="25"/>
      <c r="L73" s="27"/>
    </row>
    <row r="74" spans="1:12" x14ac:dyDescent="0.25">
      <c r="A74" s="28"/>
      <c r="B74" s="28"/>
      <c r="C74" s="28"/>
      <c r="D74" s="29">
        <v>43475</v>
      </c>
      <c r="E74" s="28"/>
      <c r="F74" s="28" t="s">
        <v>203</v>
      </c>
      <c r="G74" s="28"/>
      <c r="H74" s="28" t="s">
        <v>37</v>
      </c>
      <c r="I74" s="28"/>
      <c r="J74" s="28" t="s">
        <v>51</v>
      </c>
      <c r="K74" s="28"/>
      <c r="L74" s="30">
        <v>3000.18</v>
      </c>
    </row>
    <row r="75" spans="1:12" x14ac:dyDescent="0.25">
      <c r="A75" s="28"/>
      <c r="B75" s="28"/>
      <c r="C75" s="28"/>
      <c r="D75" s="29">
        <v>43496</v>
      </c>
      <c r="E75" s="28"/>
      <c r="F75" s="28" t="s">
        <v>204</v>
      </c>
      <c r="G75" s="28"/>
      <c r="H75" s="28" t="s">
        <v>37</v>
      </c>
      <c r="I75" s="28"/>
      <c r="J75" s="28"/>
      <c r="K75" s="28"/>
      <c r="L75" s="30">
        <v>223.72</v>
      </c>
    </row>
    <row r="76" spans="1:12" x14ac:dyDescent="0.25">
      <c r="A76" s="28"/>
      <c r="B76" s="28"/>
      <c r="C76" s="28"/>
      <c r="D76" s="29">
        <v>43523</v>
      </c>
      <c r="E76" s="28"/>
      <c r="F76" s="28" t="s">
        <v>205</v>
      </c>
      <c r="G76" s="28"/>
      <c r="H76" s="28" t="s">
        <v>37</v>
      </c>
      <c r="I76" s="28"/>
      <c r="J76" s="28" t="s">
        <v>89</v>
      </c>
      <c r="K76" s="28"/>
      <c r="L76" s="30">
        <v>5007.83</v>
      </c>
    </row>
    <row r="77" spans="1:12" x14ac:dyDescent="0.25">
      <c r="A77" s="28"/>
      <c r="B77" s="28"/>
      <c r="C77" s="28"/>
      <c r="D77" s="29">
        <v>43525</v>
      </c>
      <c r="E77" s="28"/>
      <c r="F77" s="28" t="s">
        <v>206</v>
      </c>
      <c r="G77" s="28"/>
      <c r="H77" s="28" t="s">
        <v>37</v>
      </c>
      <c r="I77" s="28"/>
      <c r="J77" s="28" t="s">
        <v>207</v>
      </c>
      <c r="K77" s="28"/>
      <c r="L77" s="30">
        <v>1503.52</v>
      </c>
    </row>
    <row r="78" spans="1:12" x14ac:dyDescent="0.25">
      <c r="A78" s="28"/>
      <c r="B78" s="28"/>
      <c r="C78" s="28"/>
      <c r="D78" s="29">
        <v>43543</v>
      </c>
      <c r="E78" s="28"/>
      <c r="F78" s="28" t="s">
        <v>208</v>
      </c>
      <c r="G78" s="28"/>
      <c r="H78" s="28" t="s">
        <v>37</v>
      </c>
      <c r="I78" s="28"/>
      <c r="J78" s="28" t="s">
        <v>207</v>
      </c>
      <c r="K78" s="28"/>
      <c r="L78" s="30">
        <v>1001.11</v>
      </c>
    </row>
    <row r="79" spans="1:12" x14ac:dyDescent="0.25">
      <c r="A79" s="28"/>
      <c r="B79" s="28"/>
      <c r="C79" s="28"/>
      <c r="D79" s="29">
        <v>43553</v>
      </c>
      <c r="E79" s="28"/>
      <c r="F79" s="28" t="s">
        <v>209</v>
      </c>
      <c r="G79" s="28"/>
      <c r="H79" s="28" t="s">
        <v>37</v>
      </c>
      <c r="I79" s="28"/>
      <c r="J79" s="28" t="s">
        <v>51</v>
      </c>
      <c r="K79" s="28"/>
      <c r="L79" s="30">
        <v>2250.7800000000002</v>
      </c>
    </row>
    <row r="80" spans="1:12" x14ac:dyDescent="0.25">
      <c r="A80" s="28"/>
      <c r="B80" s="28"/>
      <c r="C80" s="28"/>
      <c r="D80" s="29">
        <v>43573</v>
      </c>
      <c r="E80" s="28"/>
      <c r="F80" s="28" t="s">
        <v>210</v>
      </c>
      <c r="G80" s="28"/>
      <c r="H80" s="28" t="s">
        <v>62</v>
      </c>
      <c r="I80" s="28"/>
      <c r="J80" s="28" t="s">
        <v>120</v>
      </c>
      <c r="K80" s="28"/>
      <c r="L80" s="30">
        <v>-2500</v>
      </c>
    </row>
    <row r="81" spans="1:12" x14ac:dyDescent="0.25">
      <c r="A81" s="28"/>
      <c r="B81" s="28"/>
      <c r="C81" s="28"/>
      <c r="D81" s="29">
        <v>43585</v>
      </c>
      <c r="E81" s="28"/>
      <c r="F81" s="28" t="s">
        <v>211</v>
      </c>
      <c r="G81" s="28"/>
      <c r="H81" s="28" t="s">
        <v>37</v>
      </c>
      <c r="I81" s="28"/>
      <c r="J81" s="28" t="s">
        <v>51</v>
      </c>
      <c r="K81" s="28"/>
      <c r="L81" s="30">
        <v>1925.92</v>
      </c>
    </row>
    <row r="82" spans="1:12" x14ac:dyDescent="0.25">
      <c r="A82" s="28"/>
      <c r="B82" s="28"/>
      <c r="C82" s="28"/>
      <c r="D82" s="29">
        <v>43609</v>
      </c>
      <c r="E82" s="28"/>
      <c r="F82" s="28" t="s">
        <v>212</v>
      </c>
      <c r="G82" s="28"/>
      <c r="H82" s="28" t="s">
        <v>37</v>
      </c>
      <c r="I82" s="28"/>
      <c r="J82" s="28" t="s">
        <v>51</v>
      </c>
      <c r="K82" s="28"/>
      <c r="L82" s="30">
        <v>1930.82</v>
      </c>
    </row>
    <row r="83" spans="1:12" x14ac:dyDescent="0.25">
      <c r="A83" s="28"/>
      <c r="B83" s="28"/>
      <c r="C83" s="28"/>
      <c r="D83" s="29">
        <v>43609</v>
      </c>
      <c r="E83" s="28"/>
      <c r="F83" s="28" t="s">
        <v>213</v>
      </c>
      <c r="G83" s="28"/>
      <c r="H83" s="28" t="s">
        <v>37</v>
      </c>
      <c r="I83" s="28"/>
      <c r="J83" s="28" t="s">
        <v>214</v>
      </c>
      <c r="K83" s="28"/>
      <c r="L83" s="30">
        <v>1000.39</v>
      </c>
    </row>
    <row r="84" spans="1:12" x14ac:dyDescent="0.25">
      <c r="A84" s="28"/>
      <c r="B84" s="28"/>
      <c r="C84" s="28"/>
      <c r="D84" s="29">
        <v>43630</v>
      </c>
      <c r="E84" s="28"/>
      <c r="F84" s="28" t="s">
        <v>215</v>
      </c>
      <c r="G84" s="28"/>
      <c r="H84" s="28" t="s">
        <v>37</v>
      </c>
      <c r="I84" s="28"/>
      <c r="J84" s="28" t="s">
        <v>216</v>
      </c>
      <c r="K84" s="28"/>
      <c r="L84" s="30">
        <v>1000.79</v>
      </c>
    </row>
    <row r="85" spans="1:12" x14ac:dyDescent="0.25">
      <c r="A85" s="28"/>
      <c r="B85" s="28"/>
      <c r="C85" s="28"/>
      <c r="D85" s="29">
        <v>43630</v>
      </c>
      <c r="E85" s="28"/>
      <c r="F85" s="28" t="s">
        <v>217</v>
      </c>
      <c r="G85" s="28"/>
      <c r="H85" s="28" t="s">
        <v>37</v>
      </c>
      <c r="I85" s="28"/>
      <c r="J85" s="28" t="s">
        <v>216</v>
      </c>
      <c r="K85" s="28"/>
      <c r="L85" s="30">
        <v>500.94</v>
      </c>
    </row>
    <row r="86" spans="1:12" x14ac:dyDescent="0.25">
      <c r="A86" s="28"/>
      <c r="B86" s="28"/>
      <c r="C86" s="28"/>
      <c r="D86" s="29">
        <v>43630</v>
      </c>
      <c r="E86" s="28"/>
      <c r="F86" s="28" t="s">
        <v>218</v>
      </c>
      <c r="G86" s="28"/>
      <c r="H86" s="28" t="s">
        <v>37</v>
      </c>
      <c r="I86" s="28"/>
      <c r="J86" s="28" t="s">
        <v>214</v>
      </c>
      <c r="K86" s="28"/>
      <c r="L86" s="30">
        <v>1700.4</v>
      </c>
    </row>
    <row r="87" spans="1:12" x14ac:dyDescent="0.25">
      <c r="A87" s="28"/>
      <c r="B87" s="28"/>
      <c r="C87" s="28"/>
      <c r="D87" s="29">
        <v>43630</v>
      </c>
      <c r="E87" s="28"/>
      <c r="F87" s="28" t="s">
        <v>219</v>
      </c>
      <c r="G87" s="28"/>
      <c r="H87" s="28" t="s">
        <v>37</v>
      </c>
      <c r="I87" s="28"/>
      <c r="J87" s="28" t="s">
        <v>214</v>
      </c>
      <c r="K87" s="28"/>
      <c r="L87" s="30">
        <v>1001.67</v>
      </c>
    </row>
    <row r="88" spans="1:12" x14ac:dyDescent="0.25">
      <c r="A88" s="28"/>
      <c r="B88" s="28"/>
      <c r="C88" s="28"/>
      <c r="D88" s="29">
        <v>43630</v>
      </c>
      <c r="E88" s="28"/>
      <c r="F88" s="28" t="s">
        <v>220</v>
      </c>
      <c r="G88" s="28"/>
      <c r="H88" s="28" t="s">
        <v>37</v>
      </c>
      <c r="I88" s="28"/>
      <c r="J88" s="28" t="s">
        <v>214</v>
      </c>
      <c r="K88" s="28"/>
      <c r="L88" s="30">
        <v>500.15</v>
      </c>
    </row>
    <row r="89" spans="1:12" x14ac:dyDescent="0.25">
      <c r="A89" s="28"/>
      <c r="B89" s="28"/>
      <c r="C89" s="28"/>
      <c r="D89" s="29">
        <v>43630</v>
      </c>
      <c r="E89" s="28"/>
      <c r="F89" s="28" t="s">
        <v>221</v>
      </c>
      <c r="G89" s="28"/>
      <c r="H89" s="28" t="s">
        <v>37</v>
      </c>
      <c r="I89" s="28"/>
      <c r="J89" s="28" t="s">
        <v>214</v>
      </c>
      <c r="K89" s="28"/>
      <c r="L89" s="30">
        <v>799.85</v>
      </c>
    </row>
    <row r="90" spans="1:12" x14ac:dyDescent="0.25">
      <c r="A90" s="28"/>
      <c r="B90" s="28"/>
      <c r="C90" s="28"/>
      <c r="D90" s="29">
        <v>43631</v>
      </c>
      <c r="E90" s="28"/>
      <c r="F90" s="28" t="s">
        <v>222</v>
      </c>
      <c r="G90" s="28"/>
      <c r="H90" s="28" t="s">
        <v>37</v>
      </c>
      <c r="I90" s="28"/>
      <c r="J90" s="28" t="s">
        <v>89</v>
      </c>
      <c r="K90" s="28"/>
      <c r="L90" s="30">
        <v>2001.8</v>
      </c>
    </row>
    <row r="91" spans="1:12" x14ac:dyDescent="0.25">
      <c r="A91" s="28"/>
      <c r="B91" s="28"/>
      <c r="C91" s="28"/>
      <c r="D91" s="29">
        <v>43633</v>
      </c>
      <c r="E91" s="28"/>
      <c r="F91" s="28" t="s">
        <v>223</v>
      </c>
      <c r="G91" s="28"/>
      <c r="H91" s="28" t="s">
        <v>128</v>
      </c>
      <c r="I91" s="28"/>
      <c r="J91" s="28" t="s">
        <v>224</v>
      </c>
      <c r="K91" s="28"/>
      <c r="L91" s="30">
        <v>-1500</v>
      </c>
    </row>
    <row r="92" spans="1:12" x14ac:dyDescent="0.25">
      <c r="A92" s="28"/>
      <c r="B92" s="28"/>
      <c r="C92" s="28"/>
      <c r="D92" s="29">
        <v>43641</v>
      </c>
      <c r="E92" s="28"/>
      <c r="F92" s="28" t="s">
        <v>225</v>
      </c>
      <c r="G92" s="28"/>
      <c r="H92" s="28" t="s">
        <v>59</v>
      </c>
      <c r="I92" s="28"/>
      <c r="J92" s="28" t="s">
        <v>226</v>
      </c>
      <c r="K92" s="28"/>
      <c r="L92" s="30">
        <v>-2700.79</v>
      </c>
    </row>
    <row r="93" spans="1:12" x14ac:dyDescent="0.25">
      <c r="A93" s="28"/>
      <c r="B93" s="28"/>
      <c r="C93" s="28"/>
      <c r="D93" s="29">
        <v>43641</v>
      </c>
      <c r="E93" s="28"/>
      <c r="F93" s="28" t="s">
        <v>225</v>
      </c>
      <c r="G93" s="28"/>
      <c r="H93" s="28" t="s">
        <v>59</v>
      </c>
      <c r="I93" s="28"/>
      <c r="J93" s="28" t="s">
        <v>227</v>
      </c>
      <c r="K93" s="28"/>
      <c r="L93" s="30">
        <v>-1001.67</v>
      </c>
    </row>
    <row r="94" spans="1:12" x14ac:dyDescent="0.25">
      <c r="A94" s="28"/>
      <c r="B94" s="28"/>
      <c r="C94" s="28"/>
      <c r="D94" s="29">
        <v>43641</v>
      </c>
      <c r="E94" s="28"/>
      <c r="F94" s="28" t="s">
        <v>225</v>
      </c>
      <c r="G94" s="28"/>
      <c r="H94" s="28" t="s">
        <v>59</v>
      </c>
      <c r="I94" s="28"/>
      <c r="J94" s="28" t="s">
        <v>228</v>
      </c>
      <c r="K94" s="28"/>
      <c r="L94" s="30">
        <v>-500.15</v>
      </c>
    </row>
    <row r="95" spans="1:12" x14ac:dyDescent="0.25">
      <c r="A95" s="28"/>
      <c r="B95" s="28"/>
      <c r="C95" s="28"/>
      <c r="D95" s="29">
        <v>43641</v>
      </c>
      <c r="E95" s="28"/>
      <c r="F95" s="28" t="s">
        <v>225</v>
      </c>
      <c r="G95" s="28"/>
      <c r="H95" s="28" t="s">
        <v>59</v>
      </c>
      <c r="I95" s="28"/>
      <c r="J95" s="28" t="s">
        <v>229</v>
      </c>
      <c r="K95" s="28"/>
      <c r="L95" s="30">
        <v>-799.85</v>
      </c>
    </row>
    <row r="96" spans="1:12" x14ac:dyDescent="0.25">
      <c r="A96" s="28"/>
      <c r="B96" s="28"/>
      <c r="C96" s="28"/>
      <c r="D96" s="29">
        <v>43646</v>
      </c>
      <c r="E96" s="28"/>
      <c r="F96" s="28" t="s">
        <v>230</v>
      </c>
      <c r="G96" s="28"/>
      <c r="H96" s="28" t="s">
        <v>37</v>
      </c>
      <c r="I96" s="28"/>
      <c r="J96" s="28" t="s">
        <v>89</v>
      </c>
      <c r="K96" s="28"/>
      <c r="L96" s="22">
        <v>3462.5</v>
      </c>
    </row>
    <row r="97" spans="1:12" x14ac:dyDescent="0.25">
      <c r="A97" s="28"/>
      <c r="B97" s="28"/>
      <c r="C97" s="28"/>
      <c r="D97" s="29">
        <v>43663</v>
      </c>
      <c r="E97" s="28"/>
      <c r="F97" s="28" t="s">
        <v>296</v>
      </c>
      <c r="G97" s="28"/>
      <c r="H97" s="28" t="s">
        <v>297</v>
      </c>
      <c r="I97" s="28"/>
      <c r="J97" s="28" t="s">
        <v>298</v>
      </c>
      <c r="K97" s="28"/>
      <c r="L97" s="30">
        <v>-2015</v>
      </c>
    </row>
    <row r="98" spans="1:12" x14ac:dyDescent="0.25">
      <c r="A98" s="28"/>
      <c r="B98" s="28"/>
      <c r="C98" s="28"/>
      <c r="D98" s="29">
        <v>43676</v>
      </c>
      <c r="E98" s="28"/>
      <c r="F98" s="28" t="s">
        <v>299</v>
      </c>
      <c r="G98" s="28"/>
      <c r="H98" s="28" t="s">
        <v>37</v>
      </c>
      <c r="I98" s="28"/>
      <c r="J98" s="28" t="s">
        <v>51</v>
      </c>
      <c r="K98" s="28"/>
      <c r="L98" s="30">
        <v>2300.9499999999998</v>
      </c>
    </row>
    <row r="99" spans="1:12" ht="15.75" thickBot="1" x14ac:dyDescent="0.3">
      <c r="A99" s="28"/>
      <c r="B99" s="28"/>
      <c r="C99" s="28"/>
      <c r="D99" s="29">
        <v>43701</v>
      </c>
      <c r="E99" s="28"/>
      <c r="F99" s="28" t="s">
        <v>300</v>
      </c>
      <c r="G99" s="28"/>
      <c r="H99" s="28" t="s">
        <v>37</v>
      </c>
      <c r="I99" s="28"/>
      <c r="J99" s="28" t="s">
        <v>51</v>
      </c>
      <c r="K99" s="28"/>
      <c r="L99" s="31">
        <v>1971.98</v>
      </c>
    </row>
    <row r="100" spans="1:12" x14ac:dyDescent="0.25">
      <c r="A100" s="28"/>
      <c r="B100" s="28"/>
      <c r="C100" s="28" t="s">
        <v>42</v>
      </c>
      <c r="D100" s="29"/>
      <c r="E100" s="28"/>
      <c r="F100" s="28"/>
      <c r="G100" s="28"/>
      <c r="H100" s="28"/>
      <c r="I100" s="28"/>
      <c r="J100" s="28"/>
      <c r="K100" s="28"/>
      <c r="L100" s="30">
        <f>ROUND(SUM(L73:L99),5)</f>
        <v>22067.84</v>
      </c>
    </row>
    <row r="101" spans="1:12" ht="30" customHeight="1" x14ac:dyDescent="0.25">
      <c r="A101" s="25"/>
      <c r="B101" s="25"/>
      <c r="C101" s="25" t="s">
        <v>82</v>
      </c>
      <c r="D101" s="26"/>
      <c r="E101" s="25"/>
      <c r="F101" s="25"/>
      <c r="G101" s="25"/>
      <c r="H101" s="25"/>
      <c r="I101" s="25"/>
      <c r="J101" s="25"/>
      <c r="K101" s="25"/>
      <c r="L101" s="27"/>
    </row>
    <row r="102" spans="1:12" ht="15.75" thickBot="1" x14ac:dyDescent="0.3">
      <c r="A102" s="24"/>
      <c r="B102" s="24"/>
      <c r="C102" s="24"/>
      <c r="D102" s="29">
        <v>43525</v>
      </c>
      <c r="E102" s="28"/>
      <c r="F102" s="28" t="s">
        <v>231</v>
      </c>
      <c r="G102" s="28"/>
      <c r="H102" s="28" t="s">
        <v>19</v>
      </c>
      <c r="I102" s="28"/>
      <c r="J102" s="28" t="s">
        <v>232</v>
      </c>
      <c r="K102" s="28"/>
      <c r="L102" s="31">
        <v>101740.05</v>
      </c>
    </row>
    <row r="103" spans="1:12" x14ac:dyDescent="0.25">
      <c r="A103" s="28"/>
      <c r="B103" s="28"/>
      <c r="C103" s="28" t="s">
        <v>83</v>
      </c>
      <c r="D103" s="29"/>
      <c r="E103" s="28"/>
      <c r="F103" s="28"/>
      <c r="G103" s="28"/>
      <c r="H103" s="28"/>
      <c r="I103" s="28"/>
      <c r="J103" s="28"/>
      <c r="K103" s="28"/>
      <c r="L103" s="30">
        <f>ROUND(SUM(L101:L102),5)</f>
        <v>101740.05</v>
      </c>
    </row>
    <row r="104" spans="1:12" ht="30" customHeight="1" x14ac:dyDescent="0.25">
      <c r="A104" s="25"/>
      <c r="B104" s="25"/>
      <c r="C104" s="25" t="s">
        <v>65</v>
      </c>
      <c r="D104" s="26"/>
      <c r="E104" s="25"/>
      <c r="F104" s="25"/>
      <c r="G104" s="25"/>
      <c r="H104" s="25"/>
      <c r="I104" s="25"/>
      <c r="J104" s="25"/>
      <c r="K104" s="25"/>
      <c r="L104" s="27"/>
    </row>
    <row r="105" spans="1:12" ht="15.75" thickBot="1" x14ac:dyDescent="0.3">
      <c r="A105" s="24"/>
      <c r="B105" s="24"/>
      <c r="C105" s="24"/>
      <c r="D105" s="29">
        <v>43483</v>
      </c>
      <c r="E105" s="28"/>
      <c r="F105" s="28" t="s">
        <v>233</v>
      </c>
      <c r="G105" s="28"/>
      <c r="H105" s="28" t="s">
        <v>15</v>
      </c>
      <c r="I105" s="28"/>
      <c r="J105" s="28" t="s">
        <v>234</v>
      </c>
      <c r="K105" s="28"/>
      <c r="L105" s="31">
        <v>38950</v>
      </c>
    </row>
    <row r="106" spans="1:12" x14ac:dyDescent="0.25">
      <c r="A106" s="28"/>
      <c r="B106" s="28"/>
      <c r="C106" s="28" t="s">
        <v>66</v>
      </c>
      <c r="D106" s="29"/>
      <c r="E106" s="28"/>
      <c r="F106" s="28"/>
      <c r="G106" s="28"/>
      <c r="H106" s="28"/>
      <c r="I106" s="28"/>
      <c r="J106" s="28"/>
      <c r="K106" s="28"/>
      <c r="L106" s="30">
        <f>ROUND(SUM(L104:L105),5)</f>
        <v>38950</v>
      </c>
    </row>
    <row r="107" spans="1:12" ht="30" customHeight="1" x14ac:dyDescent="0.25">
      <c r="A107" s="25"/>
      <c r="B107" s="25"/>
      <c r="C107" s="25" t="s">
        <v>67</v>
      </c>
      <c r="D107" s="26"/>
      <c r="E107" s="25"/>
      <c r="F107" s="25"/>
      <c r="G107" s="25"/>
      <c r="H107" s="25"/>
      <c r="I107" s="25"/>
      <c r="J107" s="25"/>
      <c r="K107" s="25"/>
      <c r="L107" s="27"/>
    </row>
    <row r="108" spans="1:12" ht="15.75" thickBot="1" x14ac:dyDescent="0.3">
      <c r="A108" s="24"/>
      <c r="B108" s="24"/>
      <c r="C108" s="24"/>
      <c r="D108" s="29">
        <v>43480</v>
      </c>
      <c r="E108" s="28"/>
      <c r="F108" s="28" t="s">
        <v>235</v>
      </c>
      <c r="G108" s="28"/>
      <c r="H108" s="28" t="s">
        <v>15</v>
      </c>
      <c r="I108" s="28"/>
      <c r="J108" s="28" t="s">
        <v>236</v>
      </c>
      <c r="K108" s="28"/>
      <c r="L108" s="31">
        <v>28885.439999999999</v>
      </c>
    </row>
    <row r="109" spans="1:12" x14ac:dyDescent="0.25">
      <c r="A109" s="28"/>
      <c r="B109" s="28"/>
      <c r="C109" s="28" t="s">
        <v>68</v>
      </c>
      <c r="D109" s="29"/>
      <c r="E109" s="28"/>
      <c r="F109" s="28"/>
      <c r="G109" s="28"/>
      <c r="H109" s="28"/>
      <c r="I109" s="28"/>
      <c r="J109" s="28"/>
      <c r="K109" s="28"/>
      <c r="L109" s="30">
        <f>ROUND(SUM(L107:L108),5)</f>
        <v>28885.439999999999</v>
      </c>
    </row>
    <row r="110" spans="1:12" ht="30" customHeight="1" x14ac:dyDescent="0.25">
      <c r="A110" s="25"/>
      <c r="B110" s="25"/>
      <c r="C110" s="25" t="s">
        <v>69</v>
      </c>
      <c r="D110" s="26"/>
      <c r="E110" s="25"/>
      <c r="F110" s="25"/>
      <c r="G110" s="25"/>
      <c r="H110" s="25"/>
      <c r="I110" s="25"/>
      <c r="J110" s="25"/>
      <c r="K110" s="25"/>
      <c r="L110" s="27"/>
    </row>
    <row r="111" spans="1:12" x14ac:dyDescent="0.25">
      <c r="A111" s="28"/>
      <c r="B111" s="28"/>
      <c r="C111" s="28"/>
      <c r="D111" s="29">
        <v>43496</v>
      </c>
      <c r="E111" s="28"/>
      <c r="F111" s="28" t="s">
        <v>237</v>
      </c>
      <c r="G111" s="28"/>
      <c r="H111" s="28" t="s">
        <v>61</v>
      </c>
      <c r="I111" s="28"/>
      <c r="J111" s="28" t="s">
        <v>94</v>
      </c>
      <c r="K111" s="28"/>
      <c r="L111" s="30">
        <v>810</v>
      </c>
    </row>
    <row r="112" spans="1:12" x14ac:dyDescent="0.25">
      <c r="A112" s="28"/>
      <c r="B112" s="28"/>
      <c r="C112" s="28"/>
      <c r="D112" s="29">
        <v>43524</v>
      </c>
      <c r="E112" s="28"/>
      <c r="F112" s="28" t="s">
        <v>238</v>
      </c>
      <c r="G112" s="28"/>
      <c r="H112" s="28" t="s">
        <v>61</v>
      </c>
      <c r="I112" s="28"/>
      <c r="J112" s="28" t="s">
        <v>239</v>
      </c>
      <c r="K112" s="28"/>
      <c r="L112" s="30">
        <v>706</v>
      </c>
    </row>
    <row r="113" spans="1:12" x14ac:dyDescent="0.25">
      <c r="A113" s="28"/>
      <c r="B113" s="28"/>
      <c r="C113" s="28"/>
      <c r="D113" s="29">
        <v>43555</v>
      </c>
      <c r="E113" s="28"/>
      <c r="F113" s="28" t="s">
        <v>240</v>
      </c>
      <c r="G113" s="28"/>
      <c r="H113" s="28" t="s">
        <v>61</v>
      </c>
      <c r="I113" s="28"/>
      <c r="J113" s="28" t="s">
        <v>241</v>
      </c>
      <c r="K113" s="28"/>
      <c r="L113" s="30">
        <v>783</v>
      </c>
    </row>
    <row r="114" spans="1:12" x14ac:dyDescent="0.25">
      <c r="A114" s="28"/>
      <c r="B114" s="28"/>
      <c r="C114" s="28"/>
      <c r="D114" s="29">
        <v>43585</v>
      </c>
      <c r="E114" s="28"/>
      <c r="F114" s="28" t="s">
        <v>242</v>
      </c>
      <c r="G114" s="28"/>
      <c r="H114" s="28" t="s">
        <v>61</v>
      </c>
      <c r="I114" s="28"/>
      <c r="J114" s="28" t="s">
        <v>243</v>
      </c>
      <c r="K114" s="28"/>
      <c r="L114" s="30">
        <v>618</v>
      </c>
    </row>
    <row r="115" spans="1:12" x14ac:dyDescent="0.25">
      <c r="A115" s="28"/>
      <c r="B115" s="28"/>
      <c r="C115" s="28"/>
      <c r="D115" s="29">
        <v>43616</v>
      </c>
      <c r="E115" s="28"/>
      <c r="F115" s="28" t="s">
        <v>244</v>
      </c>
      <c r="G115" s="28"/>
      <c r="H115" s="28" t="s">
        <v>61</v>
      </c>
      <c r="I115" s="28"/>
      <c r="J115" s="28" t="s">
        <v>121</v>
      </c>
      <c r="K115" s="28"/>
      <c r="L115" s="30">
        <v>740.5</v>
      </c>
    </row>
    <row r="116" spans="1:12" x14ac:dyDescent="0.25">
      <c r="A116" s="28"/>
      <c r="B116" s="28"/>
      <c r="C116" s="28"/>
      <c r="D116" s="29">
        <v>43646</v>
      </c>
      <c r="E116" s="28"/>
      <c r="F116" s="28" t="s">
        <v>245</v>
      </c>
      <c r="G116" s="28"/>
      <c r="H116" s="28" t="s">
        <v>61</v>
      </c>
      <c r="I116" s="28"/>
      <c r="J116" s="28" t="s">
        <v>122</v>
      </c>
      <c r="K116" s="28"/>
      <c r="L116" s="22">
        <v>734.5</v>
      </c>
    </row>
    <row r="117" spans="1:12" x14ac:dyDescent="0.25">
      <c r="A117" s="28"/>
      <c r="B117" s="28"/>
      <c r="C117" s="28"/>
      <c r="D117" s="29">
        <v>43677</v>
      </c>
      <c r="E117" s="28"/>
      <c r="F117" s="28" t="s">
        <v>301</v>
      </c>
      <c r="G117" s="28"/>
      <c r="H117" s="28" t="s">
        <v>61</v>
      </c>
      <c r="I117" s="28"/>
      <c r="J117" s="28" t="s">
        <v>302</v>
      </c>
      <c r="K117" s="28"/>
      <c r="L117" s="30">
        <v>847.5</v>
      </c>
    </row>
    <row r="118" spans="1:12" ht="15.75" thickBot="1" x14ac:dyDescent="0.3">
      <c r="A118" s="28"/>
      <c r="B118" s="28"/>
      <c r="C118" s="28"/>
      <c r="D118" s="29">
        <v>43708</v>
      </c>
      <c r="E118" s="28"/>
      <c r="F118" s="28" t="s">
        <v>303</v>
      </c>
      <c r="G118" s="28"/>
      <c r="H118" s="28" t="s">
        <v>61</v>
      </c>
      <c r="I118" s="28"/>
      <c r="J118" s="28" t="s">
        <v>304</v>
      </c>
      <c r="K118" s="28"/>
      <c r="L118" s="31">
        <v>916</v>
      </c>
    </row>
    <row r="119" spans="1:12" x14ac:dyDescent="0.25">
      <c r="A119" s="28"/>
      <c r="B119" s="28"/>
      <c r="C119" s="28" t="s">
        <v>70</v>
      </c>
      <c r="D119" s="29"/>
      <c r="E119" s="28"/>
      <c r="F119" s="28"/>
      <c r="G119" s="28"/>
      <c r="H119" s="28"/>
      <c r="I119" s="28"/>
      <c r="J119" s="28"/>
      <c r="K119" s="28"/>
      <c r="L119" s="30">
        <f>ROUND(SUM(L110:L118),5)</f>
        <v>6155.5</v>
      </c>
    </row>
    <row r="120" spans="1:12" ht="30" customHeight="1" x14ac:dyDescent="0.25">
      <c r="A120" s="25"/>
      <c r="B120" s="25"/>
      <c r="C120" s="25" t="s">
        <v>95</v>
      </c>
      <c r="D120" s="26"/>
      <c r="E120" s="25"/>
      <c r="F120" s="25"/>
      <c r="G120" s="25"/>
      <c r="H120" s="25"/>
      <c r="I120" s="25"/>
      <c r="J120" s="25"/>
      <c r="K120" s="25"/>
      <c r="L120" s="27"/>
    </row>
    <row r="121" spans="1:12" x14ac:dyDescent="0.25">
      <c r="A121" s="28"/>
      <c r="B121" s="28"/>
      <c r="C121" s="28"/>
      <c r="D121" s="29">
        <v>43489</v>
      </c>
      <c r="E121" s="28"/>
      <c r="F121" s="28" t="s">
        <v>246</v>
      </c>
      <c r="G121" s="28"/>
      <c r="H121" s="28" t="s">
        <v>19</v>
      </c>
      <c r="I121" s="28"/>
      <c r="J121" s="28" t="s">
        <v>247</v>
      </c>
      <c r="K121" s="28"/>
      <c r="L121" s="30">
        <v>15000</v>
      </c>
    </row>
    <row r="122" spans="1:12" x14ac:dyDescent="0.25">
      <c r="A122" s="28"/>
      <c r="B122" s="28"/>
      <c r="C122" s="28"/>
      <c r="D122" s="29">
        <v>43489</v>
      </c>
      <c r="E122" s="28"/>
      <c r="F122" s="28" t="s">
        <v>246</v>
      </c>
      <c r="G122" s="28"/>
      <c r="H122" s="28" t="s">
        <v>19</v>
      </c>
      <c r="I122" s="28"/>
      <c r="J122" s="28" t="s">
        <v>114</v>
      </c>
      <c r="K122" s="28"/>
      <c r="L122" s="30">
        <v>592.42999999999995</v>
      </c>
    </row>
    <row r="123" spans="1:12" x14ac:dyDescent="0.25">
      <c r="A123" s="28"/>
      <c r="B123" s="28"/>
      <c r="C123" s="28"/>
      <c r="D123" s="29">
        <v>43489</v>
      </c>
      <c r="E123" s="28"/>
      <c r="F123" s="28" t="s">
        <v>246</v>
      </c>
      <c r="G123" s="28"/>
      <c r="H123" s="28" t="s">
        <v>19</v>
      </c>
      <c r="I123" s="28"/>
      <c r="J123" s="28" t="s">
        <v>115</v>
      </c>
      <c r="K123" s="28"/>
      <c r="L123" s="30">
        <v>772.04</v>
      </c>
    </row>
    <row r="124" spans="1:12" x14ac:dyDescent="0.25">
      <c r="A124" s="28"/>
      <c r="B124" s="28"/>
      <c r="C124" s="28"/>
      <c r="D124" s="29">
        <v>43489</v>
      </c>
      <c r="E124" s="28"/>
      <c r="F124" s="28" t="s">
        <v>246</v>
      </c>
      <c r="G124" s="28"/>
      <c r="H124" s="28" t="s">
        <v>19</v>
      </c>
      <c r="I124" s="28"/>
      <c r="J124" s="28" t="s">
        <v>248</v>
      </c>
      <c r="K124" s="28"/>
      <c r="L124" s="30">
        <v>263.08</v>
      </c>
    </row>
    <row r="125" spans="1:12" x14ac:dyDescent="0.25">
      <c r="A125" s="28"/>
      <c r="B125" s="28"/>
      <c r="C125" s="28"/>
      <c r="D125" s="29">
        <v>43489</v>
      </c>
      <c r="E125" s="28"/>
      <c r="F125" s="28" t="s">
        <v>246</v>
      </c>
      <c r="G125" s="28"/>
      <c r="H125" s="28" t="s">
        <v>19</v>
      </c>
      <c r="I125" s="28"/>
      <c r="J125" s="28" t="s">
        <v>116</v>
      </c>
      <c r="K125" s="28"/>
      <c r="L125" s="30">
        <v>112.13</v>
      </c>
    </row>
    <row r="126" spans="1:12" x14ac:dyDescent="0.25">
      <c r="A126" s="28"/>
      <c r="B126" s="28"/>
      <c r="C126" s="28"/>
      <c r="D126" s="29">
        <v>43504</v>
      </c>
      <c r="E126" s="28"/>
      <c r="F126" s="28" t="s">
        <v>249</v>
      </c>
      <c r="G126" s="28"/>
      <c r="H126" s="28" t="s">
        <v>19</v>
      </c>
      <c r="I126" s="28"/>
      <c r="J126" s="28" t="s">
        <v>250</v>
      </c>
      <c r="K126" s="28"/>
      <c r="L126" s="30">
        <v>314.85000000000002</v>
      </c>
    </row>
    <row r="127" spans="1:12" x14ac:dyDescent="0.25">
      <c r="A127" s="28"/>
      <c r="B127" s="28"/>
      <c r="C127" s="28"/>
      <c r="D127" s="29">
        <v>43524</v>
      </c>
      <c r="E127" s="28"/>
      <c r="F127" s="28" t="s">
        <v>251</v>
      </c>
      <c r="G127" s="28"/>
      <c r="H127" s="28" t="s">
        <v>59</v>
      </c>
      <c r="I127" s="28"/>
      <c r="J127" s="28" t="s">
        <v>112</v>
      </c>
      <c r="K127" s="28"/>
      <c r="L127" s="30">
        <v>-314.85000000000002</v>
      </c>
    </row>
    <row r="128" spans="1:12" x14ac:dyDescent="0.25">
      <c r="A128" s="28"/>
      <c r="B128" s="28"/>
      <c r="C128" s="28"/>
      <c r="D128" s="29">
        <v>43524</v>
      </c>
      <c r="E128" s="28"/>
      <c r="F128" s="28" t="s">
        <v>252</v>
      </c>
      <c r="G128" s="28"/>
      <c r="H128" s="28" t="s">
        <v>58</v>
      </c>
      <c r="I128" s="28"/>
      <c r="J128" s="28" t="s">
        <v>112</v>
      </c>
      <c r="K128" s="28"/>
      <c r="L128" s="30">
        <v>-592.42999999999995</v>
      </c>
    </row>
    <row r="129" spans="1:12" x14ac:dyDescent="0.25">
      <c r="A129" s="28"/>
      <c r="B129" s="28"/>
      <c r="C129" s="28"/>
      <c r="D129" s="29">
        <v>43524</v>
      </c>
      <c r="E129" s="28"/>
      <c r="F129" s="28" t="s">
        <v>253</v>
      </c>
      <c r="G129" s="28"/>
      <c r="H129" s="28" t="s">
        <v>16</v>
      </c>
      <c r="I129" s="28"/>
      <c r="J129" s="28" t="s">
        <v>112</v>
      </c>
      <c r="K129" s="28"/>
      <c r="L129" s="30">
        <v>-772.04</v>
      </c>
    </row>
    <row r="130" spans="1:12" x14ac:dyDescent="0.25">
      <c r="A130" s="28"/>
      <c r="B130" s="28"/>
      <c r="C130" s="28"/>
      <c r="D130" s="29">
        <v>43524</v>
      </c>
      <c r="E130" s="28"/>
      <c r="F130" s="28" t="s">
        <v>254</v>
      </c>
      <c r="G130" s="28"/>
      <c r="H130" s="28" t="s">
        <v>17</v>
      </c>
      <c r="I130" s="28"/>
      <c r="J130" s="28" t="s">
        <v>112</v>
      </c>
      <c r="K130" s="28"/>
      <c r="L130" s="30">
        <v>-263.08</v>
      </c>
    </row>
    <row r="131" spans="1:12" ht="15.75" thickBot="1" x14ac:dyDescent="0.3">
      <c r="A131" s="28"/>
      <c r="B131" s="28"/>
      <c r="C131" s="28"/>
      <c r="D131" s="29">
        <v>43524</v>
      </c>
      <c r="E131" s="28"/>
      <c r="F131" s="28" t="s">
        <v>255</v>
      </c>
      <c r="G131" s="28"/>
      <c r="H131" s="28" t="s">
        <v>60</v>
      </c>
      <c r="I131" s="28"/>
      <c r="J131" s="28" t="s">
        <v>112</v>
      </c>
      <c r="K131" s="28"/>
      <c r="L131" s="31">
        <v>-112.13</v>
      </c>
    </row>
    <row r="132" spans="1:12" x14ac:dyDescent="0.25">
      <c r="A132" s="28"/>
      <c r="B132" s="28"/>
      <c r="C132" s="28" t="s">
        <v>96</v>
      </c>
      <c r="D132" s="29"/>
      <c r="E132" s="28"/>
      <c r="F132" s="28"/>
      <c r="G132" s="28"/>
      <c r="H132" s="28"/>
      <c r="I132" s="28"/>
      <c r="J132" s="28"/>
      <c r="K132" s="28"/>
      <c r="L132" s="30">
        <f>ROUND(SUM(L120:L131),5)</f>
        <v>15000</v>
      </c>
    </row>
    <row r="133" spans="1:12" ht="30" customHeight="1" x14ac:dyDescent="0.25">
      <c r="A133" s="25"/>
      <c r="B133" s="25"/>
      <c r="C133" s="25" t="s">
        <v>256</v>
      </c>
      <c r="D133" s="26"/>
      <c r="E133" s="25"/>
      <c r="F133" s="25"/>
      <c r="G133" s="25"/>
      <c r="H133" s="25"/>
      <c r="I133" s="25"/>
      <c r="J133" s="25"/>
      <c r="K133" s="25"/>
      <c r="L133" s="27"/>
    </row>
    <row r="134" spans="1:12" ht="15.75" thickBot="1" x14ac:dyDescent="0.3">
      <c r="A134" s="24"/>
      <c r="B134" s="24"/>
      <c r="C134" s="24"/>
      <c r="D134" s="29">
        <v>43525</v>
      </c>
      <c r="E134" s="28"/>
      <c r="F134" s="28" t="s">
        <v>257</v>
      </c>
      <c r="G134" s="28"/>
      <c r="H134" s="28" t="s">
        <v>15</v>
      </c>
      <c r="I134" s="28"/>
      <c r="J134" s="28" t="s">
        <v>258</v>
      </c>
      <c r="K134" s="28"/>
      <c r="L134" s="31">
        <v>9610.65</v>
      </c>
    </row>
    <row r="135" spans="1:12" x14ac:dyDescent="0.25">
      <c r="A135" s="28"/>
      <c r="B135" s="28"/>
      <c r="C135" s="28" t="s">
        <v>259</v>
      </c>
      <c r="D135" s="29"/>
      <c r="E135" s="28"/>
      <c r="F135" s="28"/>
      <c r="G135" s="28"/>
      <c r="H135" s="28"/>
      <c r="I135" s="28"/>
      <c r="J135" s="28"/>
      <c r="K135" s="28"/>
      <c r="L135" s="30">
        <f>ROUND(SUM(L133:L134),5)</f>
        <v>9610.65</v>
      </c>
    </row>
    <row r="136" spans="1:12" ht="30" customHeight="1" x14ac:dyDescent="0.25">
      <c r="A136" s="25"/>
      <c r="B136" s="25"/>
      <c r="C136" s="25" t="s">
        <v>260</v>
      </c>
      <c r="D136" s="26"/>
      <c r="E136" s="25"/>
      <c r="F136" s="25"/>
      <c r="G136" s="25"/>
      <c r="H136" s="25"/>
      <c r="I136" s="25"/>
      <c r="J136" s="25"/>
      <c r="K136" s="25"/>
      <c r="L136" s="27"/>
    </row>
    <row r="137" spans="1:12" ht="15.75" thickBot="1" x14ac:dyDescent="0.3">
      <c r="A137" s="24"/>
      <c r="B137" s="24"/>
      <c r="C137" s="24"/>
      <c r="D137" s="29">
        <v>43579</v>
      </c>
      <c r="E137" s="28"/>
      <c r="F137" s="28" t="s">
        <v>261</v>
      </c>
      <c r="G137" s="28"/>
      <c r="H137" s="28" t="s">
        <v>15</v>
      </c>
      <c r="I137" s="28"/>
      <c r="J137" s="28" t="s">
        <v>262</v>
      </c>
      <c r="K137" s="28"/>
      <c r="L137" s="31">
        <v>2500</v>
      </c>
    </row>
    <row r="138" spans="1:12" x14ac:dyDescent="0.25">
      <c r="A138" s="28"/>
      <c r="B138" s="28"/>
      <c r="C138" s="28" t="s">
        <v>263</v>
      </c>
      <c r="D138" s="29"/>
      <c r="E138" s="28"/>
      <c r="F138" s="28"/>
      <c r="G138" s="28"/>
      <c r="H138" s="28"/>
      <c r="I138" s="28"/>
      <c r="J138" s="28"/>
      <c r="K138" s="28"/>
      <c r="L138" s="30">
        <f>ROUND(SUM(L136:L137),5)</f>
        <v>2500</v>
      </c>
    </row>
    <row r="139" spans="1:12" ht="30" customHeight="1" x14ac:dyDescent="0.25">
      <c r="A139" s="28"/>
      <c r="B139" s="28"/>
      <c r="C139" s="25" t="s">
        <v>309</v>
      </c>
      <c r="D139" s="26"/>
      <c r="E139" s="25"/>
      <c r="F139" s="25"/>
      <c r="G139" s="25"/>
      <c r="H139" s="25"/>
      <c r="I139" s="25"/>
      <c r="J139" s="25"/>
      <c r="K139" s="25"/>
      <c r="L139" s="27"/>
    </row>
    <row r="140" spans="1:12" x14ac:dyDescent="0.25">
      <c r="A140" s="28"/>
      <c r="B140" s="28"/>
      <c r="C140" s="28"/>
      <c r="D140" s="29">
        <v>43696</v>
      </c>
      <c r="E140" s="28"/>
      <c r="F140" s="28" t="s">
        <v>310</v>
      </c>
      <c r="G140" s="28"/>
      <c r="H140" s="28" t="s">
        <v>311</v>
      </c>
      <c r="I140" s="28"/>
      <c r="J140" s="28" t="s">
        <v>312</v>
      </c>
      <c r="K140" s="28"/>
      <c r="L140" s="30">
        <v>44092.28</v>
      </c>
    </row>
    <row r="141" spans="1:12" x14ac:dyDescent="0.25">
      <c r="A141" s="28"/>
      <c r="B141" s="28"/>
      <c r="C141" s="28"/>
      <c r="D141" s="29">
        <v>43696</v>
      </c>
      <c r="E141" s="28"/>
      <c r="F141" s="28" t="s">
        <v>310</v>
      </c>
      <c r="G141" s="28"/>
      <c r="H141" s="28" t="s">
        <v>311</v>
      </c>
      <c r="I141" s="28"/>
      <c r="J141" s="28" t="s">
        <v>313</v>
      </c>
      <c r="K141" s="28"/>
      <c r="L141" s="30">
        <v>22046.14</v>
      </c>
    </row>
    <row r="142" spans="1:12" x14ac:dyDescent="0.25">
      <c r="A142" s="28"/>
      <c r="B142" s="28"/>
      <c r="C142" s="28"/>
      <c r="D142" s="29">
        <v>43696</v>
      </c>
      <c r="E142" s="28"/>
      <c r="F142" s="28" t="s">
        <v>310</v>
      </c>
      <c r="G142" s="28"/>
      <c r="H142" s="28" t="s">
        <v>311</v>
      </c>
      <c r="I142" s="28"/>
      <c r="J142" s="28" t="s">
        <v>314</v>
      </c>
      <c r="K142" s="28"/>
      <c r="L142" s="30">
        <v>5000</v>
      </c>
    </row>
    <row r="143" spans="1:12" x14ac:dyDescent="0.25">
      <c r="A143" s="28"/>
      <c r="B143" s="28"/>
      <c r="C143" s="28"/>
      <c r="D143" s="29">
        <v>43696</v>
      </c>
      <c r="E143" s="28"/>
      <c r="F143" s="28" t="s">
        <v>310</v>
      </c>
      <c r="G143" s="28"/>
      <c r="H143" s="28" t="s">
        <v>311</v>
      </c>
      <c r="I143" s="28"/>
      <c r="J143" s="28" t="s">
        <v>315</v>
      </c>
      <c r="K143" s="28"/>
      <c r="L143" s="30">
        <v>5000</v>
      </c>
    </row>
    <row r="144" spans="1:12" x14ac:dyDescent="0.25">
      <c r="A144" s="28"/>
      <c r="B144" s="28"/>
      <c r="C144" s="28"/>
      <c r="D144" s="29">
        <v>43709</v>
      </c>
      <c r="E144" s="28"/>
      <c r="F144" s="28" t="s">
        <v>316</v>
      </c>
      <c r="G144" s="28"/>
      <c r="H144" s="28" t="s">
        <v>311</v>
      </c>
      <c r="I144" s="28"/>
      <c r="J144" s="28" t="s">
        <v>318</v>
      </c>
      <c r="K144" s="28"/>
      <c r="L144" s="30">
        <v>-27557.68</v>
      </c>
    </row>
    <row r="145" spans="1:12" ht="15.75" thickBot="1" x14ac:dyDescent="0.3">
      <c r="A145" s="28"/>
      <c r="B145" s="28"/>
      <c r="C145" s="28"/>
      <c r="D145" s="29">
        <v>43709</v>
      </c>
      <c r="E145" s="28"/>
      <c r="F145" s="28" t="s">
        <v>316</v>
      </c>
      <c r="G145" s="28"/>
      <c r="H145" s="28" t="s">
        <v>311</v>
      </c>
      <c r="I145" s="28"/>
      <c r="J145" s="28" t="s">
        <v>319</v>
      </c>
      <c r="K145" s="28"/>
      <c r="L145" s="31">
        <v>-3125</v>
      </c>
    </row>
    <row r="146" spans="1:12" x14ac:dyDescent="0.25">
      <c r="A146" s="28"/>
      <c r="B146" s="28"/>
      <c r="C146" s="28" t="s">
        <v>317</v>
      </c>
      <c r="D146" s="29"/>
      <c r="E146" s="28"/>
      <c r="F146" s="28"/>
      <c r="G146" s="28"/>
      <c r="H146" s="28"/>
      <c r="I146" s="28"/>
      <c r="J146" s="28"/>
      <c r="K146" s="28"/>
      <c r="L146" s="30">
        <f>ROUND(SUM(L139:L145),5)</f>
        <v>45455.74</v>
      </c>
    </row>
    <row r="147" spans="1:12" ht="30" customHeight="1" x14ac:dyDescent="0.25">
      <c r="A147" s="25"/>
      <c r="B147" s="25"/>
      <c r="C147" s="25" t="s">
        <v>71</v>
      </c>
      <c r="D147" s="26"/>
      <c r="E147" s="25"/>
      <c r="F147" s="25"/>
      <c r="G147" s="25"/>
      <c r="H147" s="25"/>
      <c r="I147" s="25"/>
      <c r="J147" s="25"/>
      <c r="K147" s="25"/>
      <c r="L147" s="27"/>
    </row>
    <row r="148" spans="1:12" x14ac:dyDescent="0.25">
      <c r="A148" s="28"/>
      <c r="B148" s="28"/>
      <c r="C148" s="28"/>
      <c r="D148" s="29">
        <v>43496</v>
      </c>
      <c r="E148" s="28"/>
      <c r="F148" s="28" t="s">
        <v>264</v>
      </c>
      <c r="G148" s="28"/>
      <c r="H148" s="28" t="s">
        <v>72</v>
      </c>
      <c r="I148" s="28"/>
      <c r="J148" s="28" t="s">
        <v>113</v>
      </c>
      <c r="K148" s="28"/>
      <c r="L148" s="30">
        <v>2334.0500000000002</v>
      </c>
    </row>
    <row r="149" spans="1:12" x14ac:dyDescent="0.25">
      <c r="A149" s="28"/>
      <c r="B149" s="28"/>
      <c r="C149" s="28"/>
      <c r="D149" s="29">
        <v>43524</v>
      </c>
      <c r="E149" s="28"/>
      <c r="F149" s="28" t="s">
        <v>265</v>
      </c>
      <c r="G149" s="28"/>
      <c r="H149" s="28" t="s">
        <v>72</v>
      </c>
      <c r="I149" s="28"/>
      <c r="J149" s="28" t="s">
        <v>266</v>
      </c>
      <c r="K149" s="28"/>
      <c r="L149" s="30">
        <v>187.08</v>
      </c>
    </row>
    <row r="150" spans="1:12" x14ac:dyDescent="0.25">
      <c r="A150" s="28"/>
      <c r="B150" s="28"/>
      <c r="C150" s="28"/>
      <c r="D150" s="29">
        <v>43555</v>
      </c>
      <c r="E150" s="28"/>
      <c r="F150" s="28" t="s">
        <v>267</v>
      </c>
      <c r="G150" s="28"/>
      <c r="H150" s="28" t="s">
        <v>72</v>
      </c>
      <c r="I150" s="28"/>
      <c r="J150" s="28" t="s">
        <v>268</v>
      </c>
      <c r="K150" s="28"/>
      <c r="L150" s="30">
        <v>143.32</v>
      </c>
    </row>
    <row r="151" spans="1:12" x14ac:dyDescent="0.25">
      <c r="A151" s="28"/>
      <c r="B151" s="28"/>
      <c r="C151" s="28"/>
      <c r="D151" s="29">
        <v>43585</v>
      </c>
      <c r="E151" s="28"/>
      <c r="F151" s="28" t="s">
        <v>269</v>
      </c>
      <c r="G151" s="28"/>
      <c r="H151" s="28" t="s">
        <v>72</v>
      </c>
      <c r="I151" s="28"/>
      <c r="J151" s="28" t="s">
        <v>90</v>
      </c>
      <c r="K151" s="28"/>
      <c r="L151" s="30">
        <v>232.55</v>
      </c>
    </row>
    <row r="152" spans="1:12" x14ac:dyDescent="0.25">
      <c r="A152" s="28"/>
      <c r="B152" s="28"/>
      <c r="C152" s="28"/>
      <c r="D152" s="29">
        <v>43616</v>
      </c>
      <c r="E152" s="28"/>
      <c r="F152" s="28" t="s">
        <v>270</v>
      </c>
      <c r="G152" s="28"/>
      <c r="H152" s="28" t="s">
        <v>72</v>
      </c>
      <c r="I152" s="28"/>
      <c r="J152" s="28" t="s">
        <v>123</v>
      </c>
      <c r="K152" s="28"/>
      <c r="L152" s="30">
        <v>125.4</v>
      </c>
    </row>
    <row r="153" spans="1:12" x14ac:dyDescent="0.25">
      <c r="A153" s="28"/>
      <c r="B153" s="28"/>
      <c r="C153" s="28"/>
      <c r="D153" s="29">
        <v>43646</v>
      </c>
      <c r="E153" s="28"/>
      <c r="F153" s="28" t="s">
        <v>271</v>
      </c>
      <c r="G153" s="28"/>
      <c r="H153" s="28" t="s">
        <v>72</v>
      </c>
      <c r="I153" s="28"/>
      <c r="J153" s="28" t="s">
        <v>272</v>
      </c>
      <c r="K153" s="28"/>
      <c r="L153" s="22">
        <v>257.85000000000002</v>
      </c>
    </row>
    <row r="154" spans="1:12" x14ac:dyDescent="0.25">
      <c r="A154" s="28"/>
      <c r="B154" s="28"/>
      <c r="C154" s="28"/>
      <c r="D154" s="29">
        <v>43677</v>
      </c>
      <c r="E154" s="28"/>
      <c r="F154" s="28" t="s">
        <v>305</v>
      </c>
      <c r="G154" s="28"/>
      <c r="H154" s="28" t="s">
        <v>72</v>
      </c>
      <c r="I154" s="28"/>
      <c r="J154" s="28" t="s">
        <v>306</v>
      </c>
      <c r="K154" s="28"/>
      <c r="L154" s="30">
        <v>317.77</v>
      </c>
    </row>
    <row r="155" spans="1:12" ht="15.75" thickBot="1" x14ac:dyDescent="0.3">
      <c r="A155" s="28"/>
      <c r="B155" s="28"/>
      <c r="C155" s="28"/>
      <c r="D155" s="29">
        <v>43708</v>
      </c>
      <c r="E155" s="28"/>
      <c r="F155" s="28" t="s">
        <v>307</v>
      </c>
      <c r="G155" s="28"/>
      <c r="H155" s="28" t="s">
        <v>72</v>
      </c>
      <c r="I155" s="28"/>
      <c r="J155" s="28" t="s">
        <v>308</v>
      </c>
      <c r="K155" s="28"/>
      <c r="L155" s="22">
        <v>170.81</v>
      </c>
    </row>
    <row r="156" spans="1:12" ht="15.75" thickBot="1" x14ac:dyDescent="0.3">
      <c r="A156" s="28"/>
      <c r="B156" s="28"/>
      <c r="C156" s="28" t="s">
        <v>73</v>
      </c>
      <c r="D156" s="29"/>
      <c r="E156" s="28"/>
      <c r="F156" s="28"/>
      <c r="G156" s="28"/>
      <c r="H156" s="28"/>
      <c r="I156" s="28"/>
      <c r="J156" s="28"/>
      <c r="K156" s="28"/>
      <c r="L156" s="1">
        <f>ROUND(SUM(L147:L155),5)</f>
        <v>3768.83</v>
      </c>
    </row>
    <row r="157" spans="1:12" ht="15.75" thickBot="1" x14ac:dyDescent="0.3">
      <c r="A157" s="28"/>
      <c r="B157" s="28" t="s">
        <v>14</v>
      </c>
      <c r="C157" s="28"/>
      <c r="D157" s="29"/>
      <c r="E157" s="28"/>
      <c r="F157" s="28"/>
      <c r="G157" s="28"/>
      <c r="H157" s="28"/>
      <c r="I157" s="28"/>
      <c r="J157" s="28"/>
      <c r="K157" s="28"/>
      <c r="L157" s="1">
        <f>ROUND(L4+L6+L14+L26+L55+L60+L64+L72+L100+L103+L106+L109+L119+L132+L135+L138+L146+L156,5)</f>
        <v>637423.38</v>
      </c>
    </row>
    <row r="158" spans="1:12" s="20" customFormat="1" ht="30" customHeight="1" thickBot="1" x14ac:dyDescent="0.25">
      <c r="A158" s="25" t="s">
        <v>56</v>
      </c>
      <c r="B158" s="25"/>
      <c r="C158" s="25"/>
      <c r="D158" s="26"/>
      <c r="E158" s="25"/>
      <c r="F158" s="25"/>
      <c r="G158" s="25"/>
      <c r="H158" s="25"/>
      <c r="I158" s="25"/>
      <c r="J158" s="25"/>
      <c r="K158" s="25"/>
      <c r="L158" s="19">
        <f>L157</f>
        <v>637423.38</v>
      </c>
    </row>
    <row r="159" spans="1:12" ht="15.75" thickTop="1" x14ac:dyDescent="0.25"/>
  </sheetData>
  <pageMargins left="0.33" right="0.2" top="0.75" bottom="0.5" header="0.1" footer="0.3"/>
  <pageSetup orientation="portrait" r:id="rId1"/>
  <headerFooter>
    <oddHeader>&amp;L&amp;"Arial,Bold"&amp;8 07/18/19&amp;C&amp;"Arial,Bold"&amp;12 IFLS Library System
&amp;14 MORE Account Activity
&amp;10 January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542925</xdr:colOff>
                <xdr:row>1</xdr:row>
                <xdr:rowOff>28575</xdr:rowOff>
              </to>
            </anchor>
          </controlPr>
        </control>
      </mc:Choice>
      <mc:Fallback>
        <control shapeId="10241" r:id="rId4" name="FILTER"/>
      </mc:Fallback>
    </mc:AlternateContent>
    <mc:AlternateContent xmlns:mc="http://schemas.openxmlformats.org/markup-compatibility/2006">
      <mc:Choice Requires="x14">
        <control shapeId="1024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542925</xdr:colOff>
                <xdr:row>1</xdr:row>
                <xdr:rowOff>28575</xdr:rowOff>
              </to>
            </anchor>
          </controlPr>
        </control>
      </mc:Choice>
      <mc:Fallback>
        <control shapeId="1024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Report</vt:lpstr>
      <vt:lpstr>Activity Rpt</vt:lpstr>
      <vt:lpstr>Sheet2</vt:lpstr>
      <vt:lpstr>Sheet3</vt:lpstr>
      <vt:lpstr>'Activity Rpt'!Print_Titles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jbutton</dc:creator>
  <cp:lastModifiedBy>jbutton</cp:lastModifiedBy>
  <cp:lastPrinted>2019-09-18T19:52:24Z</cp:lastPrinted>
  <dcterms:created xsi:type="dcterms:W3CDTF">2011-11-14T20:35:00Z</dcterms:created>
  <dcterms:modified xsi:type="dcterms:W3CDTF">2019-09-18T19:52:39Z</dcterms:modified>
</cp:coreProperties>
</file>